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kui-a01\Desktop\同窓会HP原稿H31.４月\"/>
    </mc:Choice>
  </mc:AlternateContent>
  <bookViews>
    <workbookView xWindow="600" yWindow="105" windowWidth="19395" windowHeight="8040"/>
  </bookViews>
  <sheets>
    <sheet name="１００周年決算状況 " sheetId="9" r:id="rId1"/>
    <sheet name="Sheet2" sheetId="2" r:id="rId2"/>
    <sheet name="Sheet3" sheetId="3" r:id="rId3"/>
  </sheets>
  <definedNames>
    <definedName name="_xlnm.Print_Area" localSheetId="0">'１００周年決算状況 '!$A$1:$G$76</definedName>
    <definedName name="_xlnm.Print_Titles" localSheetId="0">'１００周年決算状況 '!$A:$G,'１００周年決算状況 '!$18:$18</definedName>
  </definedNames>
  <calcPr calcId="162913"/>
</workbook>
</file>

<file path=xl/calcChain.xml><?xml version="1.0" encoding="utf-8"?>
<calcChain xmlns="http://schemas.openxmlformats.org/spreadsheetml/2006/main">
  <c r="F70" i="9" l="1"/>
  <c r="E58" i="9" l="1"/>
  <c r="F69" i="9" l="1"/>
  <c r="F68" i="9"/>
  <c r="F67" i="9"/>
  <c r="F66" i="9"/>
  <c r="F65" i="9"/>
  <c r="E64" i="9"/>
  <c r="D64" i="9"/>
  <c r="F63" i="9"/>
  <c r="F62" i="9"/>
  <c r="F61" i="9"/>
  <c r="E60" i="9"/>
  <c r="D60" i="9"/>
  <c r="F59" i="9"/>
  <c r="F58" i="9"/>
  <c r="F57" i="9"/>
  <c r="F56" i="9"/>
  <c r="E55" i="9"/>
  <c r="D55" i="9"/>
  <c r="F54" i="9"/>
  <c r="F53" i="9"/>
  <c r="F52" i="9"/>
  <c r="E51" i="9"/>
  <c r="D51" i="9"/>
  <c r="F50" i="9"/>
  <c r="F49" i="9"/>
  <c r="F48" i="9"/>
  <c r="F47" i="9"/>
  <c r="F46" i="9"/>
  <c r="F45" i="9"/>
  <c r="F44" i="9"/>
  <c r="E43" i="9"/>
  <c r="D43" i="9"/>
  <c r="F41" i="9"/>
  <c r="F40" i="9"/>
  <c r="F39" i="9"/>
  <c r="F38" i="9"/>
  <c r="F37" i="9"/>
  <c r="F36" i="9"/>
  <c r="E35" i="9"/>
  <c r="D35" i="9"/>
  <c r="F34" i="9"/>
  <c r="F33" i="9"/>
  <c r="F32" i="9"/>
  <c r="F31" i="9"/>
  <c r="F30" i="9"/>
  <c r="F29" i="9"/>
  <c r="F28" i="9"/>
  <c r="E27" i="9"/>
  <c r="D27" i="9"/>
  <c r="F26" i="9"/>
  <c r="F25" i="9"/>
  <c r="F24" i="9"/>
  <c r="F23" i="9"/>
  <c r="F22" i="9"/>
  <c r="F21" i="9"/>
  <c r="E20" i="9"/>
  <c r="D20" i="9"/>
  <c r="E14" i="9"/>
  <c r="D14" i="9"/>
  <c r="F13" i="9"/>
  <c r="F12" i="9"/>
  <c r="F11" i="9"/>
  <c r="F10" i="9"/>
  <c r="F9" i="9"/>
  <c r="F8" i="9"/>
  <c r="E2" i="9"/>
  <c r="D19" i="9" l="1"/>
  <c r="D71" i="9" s="1"/>
  <c r="F55" i="9"/>
  <c r="F60" i="9"/>
  <c r="F43" i="9"/>
  <c r="F14" i="9"/>
  <c r="F51" i="9"/>
  <c r="F64" i="9"/>
  <c r="F35" i="9"/>
  <c r="E19" i="9"/>
  <c r="E71" i="9" s="1"/>
  <c r="F27" i="9"/>
  <c r="F20" i="9"/>
  <c r="F19" i="9" l="1"/>
  <c r="E3" i="9"/>
  <c r="E4" i="9" s="1"/>
  <c r="F71" i="9" l="1"/>
</calcChain>
</file>

<file path=xl/sharedStrings.xml><?xml version="1.0" encoding="utf-8"?>
<sst xmlns="http://schemas.openxmlformats.org/spreadsheetml/2006/main" count="123" uniqueCount="112">
  <si>
    <t>計</t>
    <rPh sb="0" eb="1">
      <t>ケイ</t>
    </rPh>
    <phoneticPr fontId="2"/>
  </si>
  <si>
    <t>項　　目</t>
    <rPh sb="0" eb="1">
      <t>コウ</t>
    </rPh>
    <rPh sb="3" eb="4">
      <t>メ</t>
    </rPh>
    <phoneticPr fontId="2"/>
  </si>
  <si>
    <t>予算額</t>
    <rPh sb="0" eb="3">
      <t>ヨサンガク</t>
    </rPh>
    <phoneticPr fontId="2"/>
  </si>
  <si>
    <t>摘　　　要</t>
    <rPh sb="0" eb="1">
      <t>テキ</t>
    </rPh>
    <rPh sb="4" eb="5">
      <t>ヨウ</t>
    </rPh>
    <phoneticPr fontId="2"/>
  </si>
  <si>
    <t>寄付金</t>
    <rPh sb="0" eb="3">
      <t>キフキン</t>
    </rPh>
    <phoneticPr fontId="2"/>
  </si>
  <si>
    <t>記念誌売上金</t>
    <rPh sb="0" eb="3">
      <t>キネンシ</t>
    </rPh>
    <rPh sb="3" eb="6">
      <t>ウリアゲキン</t>
    </rPh>
    <phoneticPr fontId="2"/>
  </si>
  <si>
    <t>雑収入</t>
    <rPh sb="0" eb="3">
      <t>ザッシュウニュウ</t>
    </rPh>
    <phoneticPr fontId="2"/>
  </si>
  <si>
    <t>記念式典</t>
    <rPh sb="0" eb="2">
      <t>キネン</t>
    </rPh>
    <rPh sb="2" eb="4">
      <t>シキテン</t>
    </rPh>
    <phoneticPr fontId="2"/>
  </si>
  <si>
    <t>諸経費</t>
    <rPh sb="0" eb="3">
      <t>ショケイヒ</t>
    </rPh>
    <phoneticPr fontId="2"/>
  </si>
  <si>
    <t>（１）募金活動費</t>
    <rPh sb="3" eb="5">
      <t>ボキン</t>
    </rPh>
    <rPh sb="5" eb="8">
      <t>カツドウヒ</t>
    </rPh>
    <phoneticPr fontId="2"/>
  </si>
  <si>
    <t>（２）広告費</t>
    <rPh sb="3" eb="6">
      <t>コウコクヒ</t>
    </rPh>
    <phoneticPr fontId="2"/>
  </si>
  <si>
    <t>（４）雑費</t>
    <rPh sb="3" eb="5">
      <t>ザッピ</t>
    </rPh>
    <phoneticPr fontId="2"/>
  </si>
  <si>
    <t>予備費</t>
    <rPh sb="0" eb="3">
      <t>ヨビヒ</t>
    </rPh>
    <phoneticPr fontId="2"/>
  </si>
  <si>
    <t>支出済額</t>
    <rPh sb="0" eb="2">
      <t>シシュツ</t>
    </rPh>
    <rPh sb="2" eb="3">
      <t>ス</t>
    </rPh>
    <rPh sb="3" eb="4">
      <t>ガク</t>
    </rPh>
    <phoneticPr fontId="2"/>
  </si>
  <si>
    <t>収入済額</t>
    <rPh sb="0" eb="2">
      <t>シュウニュウ</t>
    </rPh>
    <rPh sb="2" eb="3">
      <t>ス</t>
    </rPh>
    <rPh sb="3" eb="4">
      <t>ガク</t>
    </rPh>
    <phoneticPr fontId="2"/>
  </si>
  <si>
    <t>協賛金</t>
    <rPh sb="0" eb="3">
      <t>キョウサンキン</t>
    </rPh>
    <phoneticPr fontId="2"/>
  </si>
  <si>
    <t>利息</t>
    <rPh sb="0" eb="2">
      <t>リソク</t>
    </rPh>
    <phoneticPr fontId="2"/>
  </si>
  <si>
    <t>収入額</t>
    <rPh sb="0" eb="3">
      <t>シュウニュウガク</t>
    </rPh>
    <phoneticPr fontId="2"/>
  </si>
  <si>
    <t>支出額</t>
    <rPh sb="0" eb="3">
      <t>シシュツガク</t>
    </rPh>
    <phoneticPr fontId="2"/>
  </si>
  <si>
    <t>差引残額</t>
    <rPh sb="0" eb="2">
      <t>サシヒキ</t>
    </rPh>
    <rPh sb="2" eb="4">
      <t>ザンガク</t>
    </rPh>
    <phoneticPr fontId="2"/>
  </si>
  <si>
    <t>（単位：円）</t>
    <rPh sb="1" eb="3">
      <t>タンイ</t>
    </rPh>
    <rPh sb="4" eb="5">
      <t>エン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</si>
  <si>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</si>
  <si>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</si>
  <si>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一括徴収金</t>
    <rPh sb="0" eb="2">
      <t>イッカツ</t>
    </rPh>
    <rPh sb="2" eb="5">
      <t>チョウシュウキン</t>
    </rPh>
    <phoneticPr fontId="2"/>
  </si>
  <si>
    <t>借入金</t>
    <rPh sb="0" eb="3">
      <t>カリイレキン</t>
    </rPh>
    <phoneticPr fontId="2"/>
  </si>
  <si>
    <t>①会場使用料</t>
    <rPh sb="1" eb="3">
      <t>カイジョウ</t>
    </rPh>
    <rPh sb="3" eb="6">
      <t>シヨウリョウ</t>
    </rPh>
    <phoneticPr fontId="2"/>
  </si>
  <si>
    <t>②生花代（ステージ）</t>
    <rPh sb="1" eb="2">
      <t>セイ</t>
    </rPh>
    <rPh sb="2" eb="3">
      <t>ハナ</t>
    </rPh>
    <rPh sb="3" eb="4">
      <t>ダイ</t>
    </rPh>
    <phoneticPr fontId="2"/>
  </si>
  <si>
    <t>③ステージ看板代</t>
    <rPh sb="5" eb="7">
      <t>カンバン</t>
    </rPh>
    <rPh sb="7" eb="8">
      <t>ダイ</t>
    </rPh>
    <phoneticPr fontId="2"/>
  </si>
  <si>
    <t>④立て看板代</t>
    <rPh sb="1" eb="2">
      <t>タ</t>
    </rPh>
    <rPh sb="3" eb="5">
      <t>カンバン</t>
    </rPh>
    <rPh sb="5" eb="6">
      <t>ダイ</t>
    </rPh>
    <phoneticPr fontId="2"/>
  </si>
  <si>
    <t>⑤お茶代・菓子代（控室）</t>
    <rPh sb="2" eb="4">
      <t>チャダイ</t>
    </rPh>
    <rPh sb="5" eb="7">
      <t>カシ</t>
    </rPh>
    <rPh sb="7" eb="8">
      <t>ダイ</t>
    </rPh>
    <rPh sb="9" eb="10">
      <t>ヒカ</t>
    </rPh>
    <rPh sb="10" eb="11">
      <t>シツ</t>
    </rPh>
    <phoneticPr fontId="2"/>
  </si>
  <si>
    <t>⑥予備費</t>
    <rPh sb="1" eb="4">
      <t>ヨビヒ</t>
    </rPh>
    <phoneticPr fontId="2"/>
  </si>
  <si>
    <t>①表彰記念品代（花瓶）</t>
    <rPh sb="1" eb="3">
      <t>ヒョウショウ</t>
    </rPh>
    <rPh sb="3" eb="6">
      <t>キネンヒン</t>
    </rPh>
    <rPh sb="6" eb="7">
      <t>ダイ</t>
    </rPh>
    <rPh sb="8" eb="10">
      <t>カビン</t>
    </rPh>
    <phoneticPr fontId="2"/>
  </si>
  <si>
    <t>②感謝状代（筆耕料含）</t>
    <rPh sb="1" eb="4">
      <t>カンシャジョウ</t>
    </rPh>
    <rPh sb="4" eb="5">
      <t>ダイ</t>
    </rPh>
    <rPh sb="6" eb="8">
      <t>ヒッコウ</t>
    </rPh>
    <rPh sb="8" eb="9">
      <t>リョウ</t>
    </rPh>
    <rPh sb="9" eb="10">
      <t>フク</t>
    </rPh>
    <phoneticPr fontId="2"/>
  </si>
  <si>
    <t>③感謝状用筒代</t>
    <rPh sb="1" eb="3">
      <t>カンシャ</t>
    </rPh>
    <rPh sb="3" eb="4">
      <t>ジョウ</t>
    </rPh>
    <rPh sb="4" eb="5">
      <t>ヨウ</t>
    </rPh>
    <rPh sb="5" eb="6">
      <t>ツツ</t>
    </rPh>
    <rPh sb="6" eb="7">
      <t>ダイ</t>
    </rPh>
    <phoneticPr fontId="2"/>
  </si>
  <si>
    <t>④祝品代（湯呑み）</t>
    <rPh sb="1" eb="2">
      <t>シュク</t>
    </rPh>
    <rPh sb="2" eb="3">
      <t>ヒン</t>
    </rPh>
    <rPh sb="3" eb="4">
      <t>ダイ</t>
    </rPh>
    <rPh sb="5" eb="7">
      <t>ユノ</t>
    </rPh>
    <phoneticPr fontId="2"/>
  </si>
  <si>
    <t>⑤赤飯弁当（のし付き）</t>
    <rPh sb="1" eb="3">
      <t>セキハン</t>
    </rPh>
    <rPh sb="3" eb="5">
      <t>ベントウ</t>
    </rPh>
    <rPh sb="8" eb="9">
      <t>ツ</t>
    </rPh>
    <phoneticPr fontId="2"/>
  </si>
  <si>
    <t>⑥お茶代（パック）</t>
    <rPh sb="2" eb="4">
      <t>チャダイ</t>
    </rPh>
    <phoneticPr fontId="2"/>
  </si>
  <si>
    <t>⑦予備費</t>
    <rPh sb="1" eb="4">
      <t>ヨビヒ</t>
    </rPh>
    <phoneticPr fontId="2"/>
  </si>
  <si>
    <t>③往復はがき代（来賓・表彰者）</t>
    <rPh sb="1" eb="3">
      <t>オウフク</t>
    </rPh>
    <rPh sb="6" eb="7">
      <t>ダイ</t>
    </rPh>
    <rPh sb="8" eb="10">
      <t>ライヒン</t>
    </rPh>
    <rPh sb="11" eb="14">
      <t>ヒョウショウシャ</t>
    </rPh>
    <phoneticPr fontId="2"/>
  </si>
  <si>
    <t>②返信はがき代（表彰者）</t>
    <rPh sb="1" eb="3">
      <t>ヘンシン</t>
    </rPh>
    <rPh sb="6" eb="7">
      <t>ダイ</t>
    </rPh>
    <rPh sb="8" eb="11">
      <t>ヒョウショウシャ</t>
    </rPh>
    <phoneticPr fontId="2"/>
  </si>
  <si>
    <t>①案内状郵送料（表彰者）</t>
    <rPh sb="1" eb="4">
      <t>アンナイジョウ</t>
    </rPh>
    <rPh sb="4" eb="6">
      <t>ユウソウ</t>
    </rPh>
    <rPh sb="6" eb="7">
      <t>リョウ</t>
    </rPh>
    <rPh sb="7" eb="8">
      <t>シナダイ</t>
    </rPh>
    <rPh sb="8" eb="11">
      <t>ヒョウショウシャ</t>
    </rPh>
    <phoneticPr fontId="2"/>
  </si>
  <si>
    <t>④はがき代（来賓へ礼状）</t>
    <rPh sb="4" eb="5">
      <t>ダイ</t>
    </rPh>
    <rPh sb="6" eb="8">
      <t>ライヒン</t>
    </rPh>
    <rPh sb="9" eb="11">
      <t>レイジョウ</t>
    </rPh>
    <phoneticPr fontId="2"/>
  </si>
  <si>
    <t>⑤礼状郵送料（寄付者）</t>
    <rPh sb="1" eb="3">
      <t>レイジョウ</t>
    </rPh>
    <rPh sb="3" eb="6">
      <t>ユウソウリョウ</t>
    </rPh>
    <rPh sb="7" eb="10">
      <t>キフシャ</t>
    </rPh>
    <phoneticPr fontId="2"/>
  </si>
  <si>
    <t>（4）印刷費</t>
    <rPh sb="3" eb="6">
      <t>インサツヒ</t>
    </rPh>
    <phoneticPr fontId="2"/>
  </si>
  <si>
    <t>①式典プログラム印刷代</t>
    <rPh sb="1" eb="3">
      <t>シキテン</t>
    </rPh>
    <rPh sb="8" eb="10">
      <t>インサツ</t>
    </rPh>
    <rPh sb="10" eb="11">
      <t>ダイ</t>
    </rPh>
    <phoneticPr fontId="2"/>
  </si>
  <si>
    <t>②案内状印刷代（表彰者）</t>
    <rPh sb="1" eb="4">
      <t>アンナイジョウ</t>
    </rPh>
    <rPh sb="4" eb="6">
      <t>インサツ</t>
    </rPh>
    <rPh sb="6" eb="7">
      <t>ダイ</t>
    </rPh>
    <rPh sb="8" eb="11">
      <t>ヒョウショウシャ</t>
    </rPh>
    <phoneticPr fontId="2"/>
  </si>
  <si>
    <t>③案内状封筒印刷代（表彰者）</t>
    <rPh sb="1" eb="4">
      <t>アンナイジョウ</t>
    </rPh>
    <rPh sb="4" eb="6">
      <t>フウトウ</t>
    </rPh>
    <rPh sb="6" eb="8">
      <t>インサツ</t>
    </rPh>
    <rPh sb="8" eb="9">
      <t>ダイ</t>
    </rPh>
    <rPh sb="10" eb="13">
      <t>ヒョウショウシャ</t>
    </rPh>
    <phoneticPr fontId="2"/>
  </si>
  <si>
    <t>④返信はがき印刷代（表彰者）</t>
    <rPh sb="1" eb="3">
      <t>ヘンシン</t>
    </rPh>
    <rPh sb="6" eb="8">
      <t>インサツ</t>
    </rPh>
    <rPh sb="8" eb="9">
      <t>ダイ</t>
    </rPh>
    <rPh sb="10" eb="13">
      <t>ヒョウショウシャ</t>
    </rPh>
    <phoneticPr fontId="2"/>
  </si>
  <si>
    <t>⑤往復はがき印刷代（来賓・招待者）</t>
    <rPh sb="1" eb="3">
      <t>オウフク</t>
    </rPh>
    <rPh sb="6" eb="8">
      <t>インサツ</t>
    </rPh>
    <rPh sb="8" eb="9">
      <t>ダイ</t>
    </rPh>
    <rPh sb="10" eb="12">
      <t>ライヒン</t>
    </rPh>
    <rPh sb="13" eb="15">
      <t>ショウタイ</t>
    </rPh>
    <rPh sb="15" eb="16">
      <t>シャ</t>
    </rPh>
    <phoneticPr fontId="2"/>
  </si>
  <si>
    <t>⑥礼状はがき印刷代</t>
    <rPh sb="1" eb="3">
      <t>レイジョウ</t>
    </rPh>
    <rPh sb="6" eb="8">
      <t>インサツ</t>
    </rPh>
    <rPh sb="8" eb="9">
      <t>ダイ</t>
    </rPh>
    <phoneticPr fontId="2"/>
  </si>
  <si>
    <t>（3）通信・記録費</t>
    <rPh sb="3" eb="5">
      <t>ツウシン</t>
    </rPh>
    <rPh sb="6" eb="8">
      <t>キロク</t>
    </rPh>
    <rPh sb="8" eb="9">
      <t>ヒ</t>
    </rPh>
    <phoneticPr fontId="2"/>
  </si>
  <si>
    <t>（2）表彰・記念品費</t>
    <rPh sb="3" eb="5">
      <t>ヒョウショウ</t>
    </rPh>
    <rPh sb="6" eb="9">
      <t>キネンヒン</t>
    </rPh>
    <rPh sb="9" eb="10">
      <t>ヒ</t>
    </rPh>
    <phoneticPr fontId="2"/>
  </si>
  <si>
    <t>（1）会場費</t>
    <rPh sb="3" eb="5">
      <t>カイジョウ</t>
    </rPh>
    <rPh sb="5" eb="6">
      <t>ヒ</t>
    </rPh>
    <phoneticPr fontId="2"/>
  </si>
  <si>
    <t>（5）消耗品費</t>
    <rPh sb="3" eb="6">
      <t>ショウモウヒン</t>
    </rPh>
    <rPh sb="6" eb="7">
      <t>ヒ</t>
    </rPh>
    <phoneticPr fontId="2"/>
  </si>
  <si>
    <t>記念誌等</t>
    <rPh sb="0" eb="3">
      <t>キネンシ</t>
    </rPh>
    <rPh sb="3" eb="4">
      <t>トウ</t>
    </rPh>
    <phoneticPr fontId="2"/>
  </si>
  <si>
    <t>記念行事</t>
    <rPh sb="0" eb="2">
      <t>キネン</t>
    </rPh>
    <rPh sb="2" eb="4">
      <t>ギョウジ</t>
    </rPh>
    <phoneticPr fontId="2"/>
  </si>
  <si>
    <t>記念事業</t>
    <rPh sb="0" eb="2">
      <t>キネン</t>
    </rPh>
    <rPh sb="2" eb="4">
      <t>ジギョウ</t>
    </rPh>
    <phoneticPr fontId="2"/>
  </si>
  <si>
    <t>①紙袋代（印刷費含む）</t>
    <rPh sb="1" eb="3">
      <t>カミブクロ</t>
    </rPh>
    <rPh sb="3" eb="4">
      <t>ダイ</t>
    </rPh>
    <rPh sb="5" eb="8">
      <t>インサツヒ</t>
    </rPh>
    <rPh sb="8" eb="9">
      <t>フク</t>
    </rPh>
    <phoneticPr fontId="2"/>
  </si>
  <si>
    <t>②リボン代</t>
    <rPh sb="4" eb="5">
      <t>ダイ</t>
    </rPh>
    <phoneticPr fontId="2"/>
  </si>
  <si>
    <t>③予備費</t>
    <rPh sb="1" eb="4">
      <t>ヨビヒ</t>
    </rPh>
    <phoneticPr fontId="2"/>
  </si>
  <si>
    <t>（1）航空写真・チラシ代</t>
    <rPh sb="3" eb="5">
      <t>コウクウ</t>
    </rPh>
    <rPh sb="5" eb="7">
      <t>シャシン</t>
    </rPh>
    <rPh sb="11" eb="12">
      <t>ダイ</t>
    </rPh>
    <phoneticPr fontId="2"/>
  </si>
  <si>
    <t>（2）記念誌代</t>
    <rPh sb="3" eb="5">
      <t>キネン</t>
    </rPh>
    <rPh sb="5" eb="7">
      <t>シダイ</t>
    </rPh>
    <phoneticPr fontId="2"/>
  </si>
  <si>
    <t>（1）記念講演会代</t>
    <rPh sb="3" eb="5">
      <t>キネン</t>
    </rPh>
    <rPh sb="5" eb="8">
      <t>コウエンカイ</t>
    </rPh>
    <rPh sb="8" eb="9">
      <t>ダイ</t>
    </rPh>
    <phoneticPr fontId="2"/>
  </si>
  <si>
    <t>（１）アニバーサリーホール</t>
    <phoneticPr fontId="2"/>
  </si>
  <si>
    <t>（２）体育館緞帳</t>
    <rPh sb="3" eb="6">
      <t>タイイクカン</t>
    </rPh>
    <rPh sb="7" eb="8">
      <t>チョウ</t>
    </rPh>
    <phoneticPr fontId="2"/>
  </si>
  <si>
    <t>（３）冠行事補助</t>
    <rPh sb="3" eb="4">
      <t>カンムリ</t>
    </rPh>
    <rPh sb="4" eb="6">
      <t>ギョウジ</t>
    </rPh>
    <rPh sb="6" eb="8">
      <t>ホジョ</t>
    </rPh>
    <phoneticPr fontId="2"/>
  </si>
  <si>
    <t>（３）ホームページ作成費</t>
    <rPh sb="9" eb="11">
      <t>サクセイ</t>
    </rPh>
    <rPh sb="11" eb="12">
      <t>ヒ</t>
    </rPh>
    <phoneticPr fontId="2"/>
  </si>
  <si>
    <t>円</t>
    <rPh sb="0" eb="1">
      <t>エン</t>
    </rPh>
    <phoneticPr fontId="2"/>
  </si>
  <si>
    <t>比較増減</t>
    <rPh sb="0" eb="2">
      <t>ヒカク</t>
    </rPh>
    <rPh sb="2" eb="4">
      <t>ゾウゲン</t>
    </rPh>
    <phoneticPr fontId="2"/>
  </si>
  <si>
    <t>残額</t>
    <rPh sb="0" eb="1">
      <t>ザン</t>
    </rPh>
    <rPh sb="1" eb="2">
      <t>ガク</t>
    </rPh>
    <phoneticPr fontId="2"/>
  </si>
  <si>
    <t>盆栽リース</t>
    <rPh sb="0" eb="2">
      <t>ボンサイ</t>
    </rPh>
    <phoneticPr fontId="2"/>
  </si>
  <si>
    <t>＠850円×870個</t>
    <rPh sb="4" eb="5">
      <t>エン</t>
    </rPh>
    <rPh sb="9" eb="10">
      <t>コ</t>
    </rPh>
    <phoneticPr fontId="2"/>
  </si>
  <si>
    <t>＠62円×９００個</t>
    <rPh sb="3" eb="4">
      <t>エン</t>
    </rPh>
    <rPh sb="8" eb="9">
      <t>コ</t>
    </rPh>
    <phoneticPr fontId="2"/>
  </si>
  <si>
    <t>＠５００円×２１０袋×１．０８</t>
    <rPh sb="4" eb="5">
      <t>エン</t>
    </rPh>
    <rPh sb="9" eb="10">
      <t>フクロ</t>
    </rPh>
    <phoneticPr fontId="2"/>
  </si>
  <si>
    <t>＠10,000円×120個</t>
    <rPh sb="7" eb="8">
      <t>エン</t>
    </rPh>
    <rPh sb="12" eb="13">
      <t>コ</t>
    </rPh>
    <phoneticPr fontId="2"/>
  </si>
  <si>
    <t>＠1,８00円×９１０個</t>
    <rPh sb="6" eb="7">
      <t>エン</t>
    </rPh>
    <rPh sb="11" eb="12">
      <t>コ</t>
    </rPh>
    <phoneticPr fontId="2"/>
  </si>
  <si>
    <t xml:space="preserve">１００周年記念看板248,400円
下野新聞広告代1,080,000円
おーラジマガジン掲載106,400円
</t>
    <rPh sb="3" eb="5">
      <t>シュウネン</t>
    </rPh>
    <rPh sb="5" eb="7">
      <t>キネン</t>
    </rPh>
    <rPh sb="7" eb="9">
      <t>カンバン</t>
    </rPh>
    <rPh sb="16" eb="17">
      <t>エン</t>
    </rPh>
    <rPh sb="18" eb="20">
      <t>シモツケ</t>
    </rPh>
    <rPh sb="20" eb="22">
      <t>シンブン</t>
    </rPh>
    <rPh sb="22" eb="24">
      <t>コウコク</t>
    </rPh>
    <rPh sb="24" eb="25">
      <t>ダイ</t>
    </rPh>
    <rPh sb="34" eb="35">
      <t>エン</t>
    </rPh>
    <rPh sb="44" eb="46">
      <t>ケイサイ</t>
    </rPh>
    <rPh sb="53" eb="54">
      <t>エン</t>
    </rPh>
    <phoneticPr fontId="2"/>
  </si>
  <si>
    <t>協賛122社</t>
    <rPh sb="0" eb="2">
      <t>キョウサン</t>
    </rPh>
    <rPh sb="5" eb="6">
      <t>シャ</t>
    </rPh>
    <phoneticPr fontId="2"/>
  </si>
  <si>
    <t>借入れなし</t>
    <rPh sb="0" eb="2">
      <t>カリイ</t>
    </rPh>
    <phoneticPr fontId="2"/>
  </si>
  <si>
    <t>8,000円×77部（2部手数料引）</t>
    <rPh sb="5" eb="6">
      <t>エン</t>
    </rPh>
    <rPh sb="9" eb="10">
      <t>ブ</t>
    </rPh>
    <rPh sb="12" eb="13">
      <t>ブ</t>
    </rPh>
    <rPh sb="13" eb="16">
      <t>テスウリョウ</t>
    </rPh>
    <rPh sb="16" eb="17">
      <t>ヒ</t>
    </rPh>
    <phoneticPr fontId="2"/>
  </si>
  <si>
    <t>ＨＰ作成540,000円
ＨＰ保守料259,200円</t>
    <rPh sb="2" eb="4">
      <t>サクセイ</t>
    </rPh>
    <rPh sb="11" eb="12">
      <t>エン</t>
    </rPh>
    <rPh sb="15" eb="18">
      <t>ホシュリョウ</t>
    </rPh>
    <rPh sb="25" eb="26">
      <t>エン</t>
    </rPh>
    <phoneticPr fontId="2"/>
  </si>
  <si>
    <t>小山市文化センター</t>
    <rPh sb="0" eb="2">
      <t>オヤマ</t>
    </rPh>
    <rPh sb="2" eb="3">
      <t>シ</t>
    </rPh>
    <rPh sb="3" eb="5">
      <t>ブンカ</t>
    </rPh>
    <phoneticPr fontId="2"/>
  </si>
  <si>
    <t>コピー用紙等</t>
    <rPh sb="3" eb="5">
      <t>ヨウシ</t>
    </rPh>
    <rPh sb="5" eb="6">
      <t>トウ</t>
    </rPh>
    <phoneticPr fontId="2"/>
  </si>
  <si>
    <t>式典プログラム</t>
    <rPh sb="0" eb="2">
      <t>シキテン</t>
    </rPh>
    <phoneticPr fontId="2"/>
  </si>
  <si>
    <t>祝電お礼</t>
    <rPh sb="0" eb="2">
      <t>シュクデン</t>
    </rPh>
    <rPh sb="3" eb="4">
      <t>レイ</t>
    </rPh>
    <phoneticPr fontId="2"/>
  </si>
  <si>
    <t>式典、講演用</t>
    <rPh sb="0" eb="2">
      <t>シキテン</t>
    </rPh>
    <rPh sb="3" eb="5">
      <t>コウエン</t>
    </rPh>
    <rPh sb="5" eb="6">
      <t>ヨウ</t>
    </rPh>
    <phoneticPr fontId="2"/>
  </si>
  <si>
    <t>案内板等</t>
    <rPh sb="0" eb="3">
      <t>アンナイバン</t>
    </rPh>
    <rPh sb="3" eb="4">
      <t>トウ</t>
    </rPh>
    <phoneticPr fontId="2"/>
  </si>
  <si>
    <t>接待用</t>
    <rPh sb="0" eb="2">
      <t>セッタイ</t>
    </rPh>
    <rPh sb="2" eb="3">
      <t>ヨウ</t>
    </rPh>
    <phoneticPr fontId="2"/>
  </si>
  <si>
    <t>③に含む</t>
    <rPh sb="2" eb="3">
      <t>フク</t>
    </rPh>
    <phoneticPr fontId="2"/>
  </si>
  <si>
    <t>〃</t>
    <phoneticPr fontId="2"/>
  </si>
  <si>
    <t>〃</t>
    <phoneticPr fontId="2"/>
  </si>
  <si>
    <t>校内で印刷</t>
    <rPh sb="0" eb="2">
      <t>コウナイ</t>
    </rPh>
    <rPh sb="1" eb="2">
      <t>ナイ</t>
    </rPh>
    <rPh sb="3" eb="5">
      <t>インサツ</t>
    </rPh>
    <phoneticPr fontId="2"/>
  </si>
  <si>
    <t>小山高校創立１００周年記念事業費決算書</t>
    <rPh sb="0" eb="2">
      <t>オヤマ</t>
    </rPh>
    <rPh sb="2" eb="4">
      <t>コウコウ</t>
    </rPh>
    <rPh sb="4" eb="6">
      <t>ソウリツ</t>
    </rPh>
    <rPh sb="9" eb="11">
      <t>シュウネン</t>
    </rPh>
    <rPh sb="11" eb="13">
      <t>キネン</t>
    </rPh>
    <rPh sb="13" eb="15">
      <t>ジギョウ</t>
    </rPh>
    <rPh sb="15" eb="16">
      <t>ヒ</t>
    </rPh>
    <rPh sb="16" eb="18">
      <t>ケッサン</t>
    </rPh>
    <rPh sb="18" eb="19">
      <t>ショ</t>
    </rPh>
    <phoneticPr fontId="2"/>
  </si>
  <si>
    <t>旅費、会議費等</t>
    <rPh sb="0" eb="2">
      <t>リョヒ</t>
    </rPh>
    <rPh sb="3" eb="6">
      <t>カイギヒ</t>
    </rPh>
    <rPh sb="6" eb="7">
      <t>トウ</t>
    </rPh>
    <phoneticPr fontId="2"/>
  </si>
  <si>
    <t>ビニールシート、テーブルクロス等</t>
    <rPh sb="15" eb="16">
      <t>トウ</t>
    </rPh>
    <phoneticPr fontId="2"/>
  </si>
  <si>
    <t>111本</t>
    <rPh sb="3" eb="4">
      <t>ホン</t>
    </rPh>
    <phoneticPr fontId="2"/>
  </si>
  <si>
    <t>111枚</t>
    <rPh sb="3" eb="4">
      <t>マイ</t>
    </rPh>
    <phoneticPr fontId="2"/>
  </si>
  <si>
    <t>賛助金芳名録送付等</t>
    <rPh sb="0" eb="3">
      <t>サンジョキン</t>
    </rPh>
    <rPh sb="3" eb="5">
      <t>ホウメイ</t>
    </rPh>
    <rPh sb="5" eb="6">
      <t>ロク</t>
    </rPh>
    <rPh sb="6" eb="8">
      <t>ソウフ</t>
    </rPh>
    <rPh sb="8" eb="9">
      <t>トウ</t>
    </rPh>
    <phoneticPr fontId="2"/>
  </si>
  <si>
    <t>記念誌送付、ＳＤカード等</t>
    <rPh sb="0" eb="3">
      <t>キネンシ</t>
    </rPh>
    <rPh sb="3" eb="5">
      <t>ソウフ</t>
    </rPh>
    <rPh sb="11" eb="12">
      <t>トウ</t>
    </rPh>
    <phoneticPr fontId="2"/>
  </si>
  <si>
    <t>祝い菓子用焼印等</t>
    <rPh sb="0" eb="1">
      <t>イワ</t>
    </rPh>
    <rPh sb="2" eb="4">
      <t>カシ</t>
    </rPh>
    <rPh sb="4" eb="5">
      <t>ヨウ</t>
    </rPh>
    <rPh sb="5" eb="6">
      <t>ヤ</t>
    </rPh>
    <rPh sb="6" eb="7">
      <t>イン</t>
    </rPh>
    <rPh sb="7" eb="8">
      <t>トウ</t>
    </rPh>
    <phoneticPr fontId="2"/>
  </si>
  <si>
    <t>来賓用等</t>
    <rPh sb="0" eb="2">
      <t>ライヒン</t>
    </rPh>
    <rPh sb="2" eb="3">
      <t>ヨウ</t>
    </rPh>
    <rPh sb="3" eb="4">
      <t>トウ</t>
    </rPh>
    <phoneticPr fontId="2"/>
  </si>
  <si>
    <t>１００周年講演会謝礼、花束等</t>
    <rPh sb="3" eb="5">
      <t>シュウネン</t>
    </rPh>
    <rPh sb="5" eb="8">
      <t>コウエンカイ</t>
    </rPh>
    <rPh sb="8" eb="10">
      <t>シャレイ</t>
    </rPh>
    <rPh sb="11" eb="13">
      <t>ハナタバ</t>
    </rPh>
    <rPh sb="13" eb="14">
      <t>トウ</t>
    </rPh>
    <phoneticPr fontId="2"/>
  </si>
  <si>
    <t>講演会謝礼、横断幕等</t>
    <rPh sb="0" eb="3">
      <t>コウエンカイ</t>
    </rPh>
    <rPh sb="3" eb="5">
      <t>シャレイ</t>
    </rPh>
    <rPh sb="6" eb="9">
      <t>オウダンマク</t>
    </rPh>
    <rPh sb="9" eb="10">
      <t>トウ</t>
    </rPh>
    <phoneticPr fontId="2"/>
  </si>
  <si>
    <t>初年度～平成27年3月卒業生までの住所判明者17,600人への趣意書郵送費（サラト委託）等</t>
    <rPh sb="0" eb="3">
      <t>ショネンド</t>
    </rPh>
    <rPh sb="4" eb="6">
      <t>ヘイセイ</t>
    </rPh>
    <rPh sb="8" eb="9">
      <t>ネン</t>
    </rPh>
    <rPh sb="10" eb="11">
      <t>ガツ</t>
    </rPh>
    <rPh sb="11" eb="14">
      <t>ソツギョウセイ</t>
    </rPh>
    <rPh sb="17" eb="19">
      <t>ジュウショ</t>
    </rPh>
    <rPh sb="19" eb="21">
      <t>ハンメイ</t>
    </rPh>
    <rPh sb="21" eb="22">
      <t>シャ</t>
    </rPh>
    <rPh sb="28" eb="29">
      <t>ニン</t>
    </rPh>
    <rPh sb="31" eb="34">
      <t>シュイショ</t>
    </rPh>
    <rPh sb="34" eb="37">
      <t>ユウソウヒ</t>
    </rPh>
    <rPh sb="41" eb="43">
      <t>イタク</t>
    </rPh>
    <rPh sb="44" eb="45">
      <t>トウ</t>
    </rPh>
    <phoneticPr fontId="2"/>
  </si>
  <si>
    <t>協賛広告作成費288,900円、テント２張196,000円、文化センター付帯設備使用料等147,620円</t>
    <rPh sb="0" eb="2">
      <t>キョウサン</t>
    </rPh>
    <rPh sb="2" eb="4">
      <t>コウコク</t>
    </rPh>
    <rPh sb="4" eb="6">
      <t>サクセイ</t>
    </rPh>
    <rPh sb="6" eb="7">
      <t>ヒ</t>
    </rPh>
    <rPh sb="14" eb="15">
      <t>エン</t>
    </rPh>
    <rPh sb="20" eb="21">
      <t>ハ</t>
    </rPh>
    <rPh sb="28" eb="29">
      <t>エン</t>
    </rPh>
    <rPh sb="30" eb="32">
      <t>ブンカ</t>
    </rPh>
    <rPh sb="36" eb="38">
      <t>フタイ</t>
    </rPh>
    <rPh sb="38" eb="40">
      <t>セツビ</t>
    </rPh>
    <rPh sb="40" eb="43">
      <t>シヨウリョウ</t>
    </rPh>
    <rPh sb="43" eb="44">
      <t>トウ</t>
    </rPh>
    <rPh sb="51" eb="52">
      <t>エン</t>
    </rPh>
    <phoneticPr fontId="2"/>
  </si>
  <si>
    <t>3,500円×699名（在校生）</t>
    <rPh sb="5" eb="6">
      <t>エン</t>
    </rPh>
    <rPh sb="10" eb="11">
      <t>メイ</t>
    </rPh>
    <rPh sb="12" eb="15">
      <t>ザイコウセイ</t>
    </rPh>
    <phoneticPr fontId="2"/>
  </si>
  <si>
    <t>記念品送料、濱田氏へ記念品等</t>
    <rPh sb="0" eb="3">
      <t>キネンヒン</t>
    </rPh>
    <rPh sb="3" eb="5">
      <t>ソウリョウ</t>
    </rPh>
    <rPh sb="6" eb="9">
      <t>ハマダシ</t>
    </rPh>
    <rPh sb="10" eb="13">
      <t>キネンヒン</t>
    </rPh>
    <rPh sb="13" eb="14">
      <t>トウ</t>
    </rPh>
    <phoneticPr fontId="2"/>
  </si>
  <si>
    <t>同窓会積立金等15,671,796円                                                                                             
寄付金　　　　  　  7,861,000円
郵便振替分   2,209.168円(手数料引後）
ＰＴＡ                  200,000円
職員親睦会         275,000円</t>
    <rPh sb="6" eb="7">
      <t>トウ</t>
    </rPh>
    <rPh sb="112" eb="115">
      <t>キフキン</t>
    </rPh>
    <rPh sb="133" eb="134">
      <t>エン</t>
    </rPh>
    <rPh sb="135" eb="137">
      <t>ユウビン</t>
    </rPh>
    <rPh sb="137" eb="139">
      <t>フリカエ</t>
    </rPh>
    <rPh sb="139" eb="140">
      <t>ブン</t>
    </rPh>
    <rPh sb="152" eb="153">
      <t>エン</t>
    </rPh>
    <rPh sb="154" eb="157">
      <t>テスウリョウ</t>
    </rPh>
    <rPh sb="157" eb="158">
      <t>ヒ</t>
    </rPh>
    <rPh sb="158" eb="159">
      <t>ゴ</t>
    </rPh>
    <rPh sb="189" eb="190">
      <t>エン</t>
    </rPh>
    <rPh sb="191" eb="193">
      <t>ショクイン</t>
    </rPh>
    <rPh sb="193" eb="196">
      <t>シンボクカイ</t>
    </rPh>
    <rPh sb="212" eb="213">
      <t>エン</t>
    </rPh>
    <phoneticPr fontId="2"/>
  </si>
  <si>
    <t>上記のとおり決算報告いたします。
平成３１年　２月２６日
栃木県立小山高等学校創立１００周年記念事業実行委員長　　栗田　　城</t>
    <rPh sb="0" eb="2">
      <t>ジョウキ</t>
    </rPh>
    <rPh sb="6" eb="8">
      <t>ケッサン</t>
    </rPh>
    <rPh sb="8" eb="10">
      <t>ホウコク</t>
    </rPh>
    <rPh sb="18" eb="20">
      <t>ヘイセイ</t>
    </rPh>
    <rPh sb="22" eb="23">
      <t>ネン</t>
    </rPh>
    <rPh sb="25" eb="26">
      <t>ガツ</t>
    </rPh>
    <rPh sb="28" eb="29">
      <t>ヒ</t>
    </rPh>
    <rPh sb="31" eb="34">
      <t>トチギケン</t>
    </rPh>
    <rPh sb="34" eb="35">
      <t>リツ</t>
    </rPh>
    <rPh sb="35" eb="37">
      <t>オヤマ</t>
    </rPh>
    <rPh sb="37" eb="39">
      <t>コウトウ</t>
    </rPh>
    <rPh sb="39" eb="41">
      <t>ガッコウ</t>
    </rPh>
    <rPh sb="41" eb="43">
      <t>ソウリツ</t>
    </rPh>
    <rPh sb="46" eb="48">
      <t>シュウネン</t>
    </rPh>
    <rPh sb="48" eb="50">
      <t>キネン</t>
    </rPh>
    <rPh sb="50" eb="52">
      <t>ジギョウ</t>
    </rPh>
    <rPh sb="52" eb="54">
      <t>ジッコウ</t>
    </rPh>
    <rPh sb="54" eb="57">
      <t>イインチョウ</t>
    </rPh>
    <rPh sb="59" eb="61">
      <t>クリタ</t>
    </rPh>
    <rPh sb="63" eb="64">
      <t>シロ</t>
    </rPh>
    <phoneticPr fontId="2"/>
  </si>
  <si>
    <t>1,500部</t>
    <rPh sb="5" eb="6">
      <t>ブ</t>
    </rPh>
    <phoneticPr fontId="2"/>
  </si>
  <si>
    <t>教育活動補助費</t>
    <rPh sb="0" eb="2">
      <t>キョウイク</t>
    </rPh>
    <rPh sb="2" eb="4">
      <t>カツドウ</t>
    </rPh>
    <rPh sb="4" eb="6">
      <t>ホジョ</t>
    </rPh>
    <rPh sb="6" eb="7">
      <t>ヒ</t>
    </rPh>
    <phoneticPr fontId="2"/>
  </si>
  <si>
    <t>教育施設等の充実を図るための助成金として学校へ寄付</t>
    <rPh sb="0" eb="2">
      <t>キョウイク</t>
    </rPh>
    <rPh sb="2" eb="4">
      <t>シセツ</t>
    </rPh>
    <rPh sb="4" eb="5">
      <t>トウ</t>
    </rPh>
    <rPh sb="6" eb="8">
      <t>ジュウジツ</t>
    </rPh>
    <rPh sb="9" eb="10">
      <t>ハカ</t>
    </rPh>
    <rPh sb="14" eb="16">
      <t>ジョセイ</t>
    </rPh>
    <rPh sb="16" eb="17">
      <t>キン</t>
    </rPh>
    <rPh sb="20" eb="22">
      <t>ガッコウ</t>
    </rPh>
    <rPh sb="23" eb="25">
      <t>キフ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</si>
</sst>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;&quot;△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38" fontId="3" fillId="2" borderId="7" xfId="1" applyFont="1" applyFill="1" applyBorder="1">
      <alignment vertical="center"/>
    </xf>
    <xf numFmtId="0" fontId="3" fillId="0" borderId="12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0" fontId="3" fillId="0" borderId="20" xfId="0" applyFont="1" applyBorder="1">
      <alignment vertical="center"/>
    </xf>
    <xf numFmtId="0" fontId="0" fillId="0" borderId="21" xfId="0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6" xfId="0" applyBorder="1">
      <alignment vertical="center"/>
    </xf>
    <xf numFmtId="38" fontId="3" fillId="2" borderId="1" xfId="1" applyFont="1" applyFill="1" applyBorder="1">
      <alignment vertical="center"/>
    </xf>
    <xf numFmtId="38" fontId="3" fillId="2" borderId="13" xfId="1" applyFont="1" applyFill="1" applyBorder="1">
      <alignment vertical="center"/>
    </xf>
    <xf numFmtId="0" fontId="3" fillId="2" borderId="14" xfId="0" applyFont="1" applyFill="1" applyBorder="1">
      <alignment vertical="center"/>
    </xf>
    <xf numFmtId="38" fontId="3" fillId="2" borderId="15" xfId="1" applyFont="1" applyFill="1" applyBorder="1">
      <alignment vertical="center"/>
    </xf>
    <xf numFmtId="0" fontId="3" fillId="2" borderId="15" xfId="0" applyFont="1" applyFill="1" applyBorder="1">
      <alignment vertical="center"/>
    </xf>
    <xf numFmtId="38" fontId="3" fillId="2" borderId="27" xfId="1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18" xfId="0" applyFont="1" applyFill="1" applyBorder="1">
      <alignment vertical="center"/>
    </xf>
    <xf numFmtId="38" fontId="3" fillId="2" borderId="24" xfId="1" applyFont="1" applyFill="1" applyBorder="1">
      <alignment vertical="center"/>
    </xf>
    <xf numFmtId="0" fontId="3" fillId="0" borderId="30" xfId="0" applyFont="1" applyBorder="1">
      <alignment vertical="center"/>
    </xf>
    <xf numFmtId="0" fontId="0" fillId="0" borderId="31" xfId="0" applyBorder="1">
      <alignment vertical="center"/>
    </xf>
    <xf numFmtId="0" fontId="3" fillId="0" borderId="21" xfId="0" applyFont="1" applyBorder="1">
      <alignment vertical="center"/>
    </xf>
    <xf numFmtId="0" fontId="3" fillId="0" borderId="32" xfId="0" applyFont="1" applyBorder="1">
      <alignment vertical="center"/>
    </xf>
    <xf numFmtId="0" fontId="3" fillId="2" borderId="34" xfId="0" applyFont="1" applyFill="1" applyBorder="1">
      <alignment vertical="center"/>
    </xf>
    <xf numFmtId="38" fontId="3" fillId="2" borderId="34" xfId="1" applyFont="1" applyFill="1" applyBorder="1">
      <alignment vertical="center"/>
    </xf>
    <xf numFmtId="38" fontId="3" fillId="0" borderId="26" xfId="1" applyFont="1" applyBorder="1">
      <alignment vertical="center"/>
    </xf>
    <xf numFmtId="38" fontId="3" fillId="2" borderId="42" xfId="1" applyFont="1" applyFill="1" applyBorder="1">
      <alignment vertical="center"/>
    </xf>
    <xf numFmtId="38" fontId="3" fillId="2" borderId="43" xfId="1" applyFont="1" applyFill="1" applyBorder="1">
      <alignment vertical="center"/>
    </xf>
    <xf numFmtId="38" fontId="3" fillId="2" borderId="29" xfId="1" applyFont="1" applyFill="1" applyBorder="1">
      <alignment vertical="center"/>
    </xf>
    <xf numFmtId="38" fontId="3" fillId="2" borderId="44" xfId="1" applyFont="1" applyFill="1" applyBorder="1">
      <alignment vertical="center"/>
    </xf>
    <xf numFmtId="38" fontId="3" fillId="2" borderId="39" xfId="1" applyFont="1" applyFill="1" applyBorder="1">
      <alignment vertical="center"/>
    </xf>
    <xf numFmtId="38" fontId="3" fillId="2" borderId="0" xfId="1" applyFont="1" applyFill="1" applyBorder="1">
      <alignment vertical="center"/>
    </xf>
    <xf numFmtId="38" fontId="3" fillId="2" borderId="45" xfId="1" applyFont="1" applyFill="1" applyBorder="1">
      <alignment vertical="center"/>
    </xf>
    <xf numFmtId="0" fontId="3" fillId="2" borderId="2" xfId="0" applyFont="1" applyFill="1" applyBorder="1">
      <alignment vertical="center"/>
    </xf>
    <xf numFmtId="38" fontId="9" fillId="0" borderId="0" xfId="1" applyFont="1" applyBorder="1">
      <alignment vertical="center"/>
    </xf>
    <xf numFmtId="38" fontId="3" fillId="0" borderId="15" xfId="1" applyFont="1" applyBorder="1">
      <alignment vertical="center"/>
    </xf>
    <xf numFmtId="0" fontId="10" fillId="0" borderId="23" xfId="0" applyFont="1" applyBorder="1" applyAlignment="1">
      <alignment vertical="center" wrapText="1"/>
    </xf>
    <xf numFmtId="38" fontId="9" fillId="0" borderId="38" xfId="1" applyFont="1" applyBorder="1">
      <alignment vertical="center"/>
    </xf>
    <xf numFmtId="38" fontId="9" fillId="0" borderId="40" xfId="1" applyFont="1" applyBorder="1">
      <alignment vertical="center"/>
    </xf>
    <xf numFmtId="38" fontId="9" fillId="0" borderId="41" xfId="1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8" fontId="3" fillId="0" borderId="46" xfId="1" applyFont="1" applyBorder="1">
      <alignment vertical="center"/>
    </xf>
    <xf numFmtId="38" fontId="9" fillId="0" borderId="29" xfId="1" applyFont="1" applyBorder="1">
      <alignment vertical="center"/>
    </xf>
    <xf numFmtId="38" fontId="3" fillId="2" borderId="49" xfId="1" applyFont="1" applyFill="1" applyBorder="1">
      <alignment vertical="center"/>
    </xf>
    <xf numFmtId="0" fontId="3" fillId="2" borderId="50" xfId="0" applyFont="1" applyFill="1" applyBorder="1">
      <alignment vertical="center"/>
    </xf>
    <xf numFmtId="38" fontId="3" fillId="2" borderId="51" xfId="1" applyFont="1" applyFill="1" applyBorder="1">
      <alignment vertical="center"/>
    </xf>
    <xf numFmtId="0" fontId="0" fillId="0" borderId="37" xfId="0" applyBorder="1">
      <alignment vertical="center"/>
    </xf>
    <xf numFmtId="0" fontId="3" fillId="0" borderId="40" xfId="0" applyFont="1" applyBorder="1">
      <alignment vertical="center"/>
    </xf>
    <xf numFmtId="0" fontId="3" fillId="2" borderId="24" xfId="0" applyFont="1" applyFill="1" applyBorder="1">
      <alignment vertical="center"/>
    </xf>
    <xf numFmtId="0" fontId="0" fillId="0" borderId="55" xfId="0" applyBorder="1">
      <alignment vertical="center"/>
    </xf>
    <xf numFmtId="0" fontId="0" fillId="0" borderId="57" xfId="0" applyBorder="1">
      <alignment vertical="center"/>
    </xf>
    <xf numFmtId="0" fontId="3" fillId="0" borderId="32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40" xfId="0" applyFont="1" applyFill="1" applyBorder="1">
      <alignment vertical="center"/>
    </xf>
    <xf numFmtId="38" fontId="3" fillId="2" borderId="40" xfId="1" applyFont="1" applyFill="1" applyBorder="1">
      <alignment vertical="center"/>
    </xf>
    <xf numFmtId="0" fontId="0" fillId="0" borderId="31" xfId="0" applyBorder="1" applyAlignment="1">
      <alignment vertical="center"/>
    </xf>
    <xf numFmtId="0" fontId="3" fillId="0" borderId="58" xfId="0" applyFont="1" applyBorder="1">
      <alignment vertical="center"/>
    </xf>
    <xf numFmtId="38" fontId="3" fillId="2" borderId="61" xfId="1" applyFont="1" applyFill="1" applyBorder="1">
      <alignment vertical="center"/>
    </xf>
    <xf numFmtId="38" fontId="3" fillId="2" borderId="60" xfId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38" fontId="3" fillId="2" borderId="38" xfId="1" applyFont="1" applyFill="1" applyBorder="1">
      <alignment vertical="center"/>
    </xf>
    <xf numFmtId="0" fontId="3" fillId="0" borderId="63" xfId="0" applyFont="1" applyBorder="1">
      <alignment vertical="center"/>
    </xf>
    <xf numFmtId="38" fontId="3" fillId="2" borderId="64" xfId="1" applyFont="1" applyFill="1" applyBorder="1">
      <alignment vertical="center"/>
    </xf>
    <xf numFmtId="0" fontId="3" fillId="0" borderId="38" xfId="0" applyFont="1" applyBorder="1" applyAlignment="1">
      <alignment vertical="center"/>
    </xf>
    <xf numFmtId="0" fontId="11" fillId="2" borderId="60" xfId="0" applyFont="1" applyFill="1" applyBorder="1">
      <alignment vertical="center"/>
    </xf>
    <xf numFmtId="0" fontId="7" fillId="2" borderId="60" xfId="0" applyFont="1" applyFill="1" applyBorder="1">
      <alignment vertical="center"/>
    </xf>
    <xf numFmtId="0" fontId="3" fillId="2" borderId="55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38" fontId="3" fillId="2" borderId="67" xfId="1" applyFont="1" applyFill="1" applyBorder="1">
      <alignment vertical="center"/>
    </xf>
    <xf numFmtId="38" fontId="3" fillId="2" borderId="72" xfId="1" applyFont="1" applyFill="1" applyBorder="1">
      <alignment vertical="center"/>
    </xf>
    <xf numFmtId="0" fontId="0" fillId="0" borderId="32" xfId="0" applyBorder="1">
      <alignment vertical="center"/>
    </xf>
    <xf numFmtId="0" fontId="3" fillId="0" borderId="55" xfId="0" applyFont="1" applyBorder="1">
      <alignment vertical="center"/>
    </xf>
    <xf numFmtId="0" fontId="3" fillId="0" borderId="54" xfId="0" applyFont="1" applyBorder="1">
      <alignment vertical="center"/>
    </xf>
    <xf numFmtId="0" fontId="3" fillId="2" borderId="57" xfId="0" applyFont="1" applyFill="1" applyBorder="1" applyAlignment="1">
      <alignment vertical="center"/>
    </xf>
    <xf numFmtId="0" fontId="3" fillId="2" borderId="58" xfId="0" applyFont="1" applyFill="1" applyBorder="1" applyAlignment="1">
      <alignment vertical="center"/>
    </xf>
    <xf numFmtId="38" fontId="3" fillId="2" borderId="56" xfId="1" applyFont="1" applyFill="1" applyBorder="1">
      <alignment vertical="center"/>
    </xf>
    <xf numFmtId="38" fontId="3" fillId="2" borderId="77" xfId="1" applyFont="1" applyFill="1" applyBorder="1">
      <alignment vertical="center"/>
    </xf>
    <xf numFmtId="38" fontId="3" fillId="0" borderId="65" xfId="1" applyFont="1" applyBorder="1" applyAlignment="1">
      <alignment vertical="center"/>
    </xf>
    <xf numFmtId="38" fontId="3" fillId="0" borderId="61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78" xfId="0" applyFont="1" applyBorder="1">
      <alignment vertical="center"/>
    </xf>
    <xf numFmtId="0" fontId="3" fillId="0" borderId="31" xfId="0" applyFont="1" applyBorder="1">
      <alignment vertical="center"/>
    </xf>
    <xf numFmtId="0" fontId="3" fillId="2" borderId="0" xfId="0" applyFont="1" applyFill="1" applyBorder="1">
      <alignment vertical="center"/>
    </xf>
    <xf numFmtId="0" fontId="0" fillId="0" borderId="80" xfId="0" applyBorder="1">
      <alignment vertical="center"/>
    </xf>
    <xf numFmtId="0" fontId="3" fillId="0" borderId="80" xfId="0" applyFont="1" applyBorder="1">
      <alignment vertical="center"/>
    </xf>
    <xf numFmtId="38" fontId="3" fillId="2" borderId="81" xfId="1" applyFont="1" applyFill="1" applyBorder="1">
      <alignment vertical="center"/>
    </xf>
    <xf numFmtId="38" fontId="6" fillId="0" borderId="0" xfId="0" applyNumberFormat="1" applyFont="1" applyAlignment="1">
      <alignment horizontal="left" vertical="center"/>
    </xf>
    <xf numFmtId="38" fontId="9" fillId="0" borderId="3" xfId="1" applyFont="1" applyBorder="1">
      <alignment vertical="center"/>
    </xf>
    <xf numFmtId="38" fontId="9" fillId="0" borderId="7" xfId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1" xfId="1" applyFont="1" applyBorder="1">
      <alignment vertical="center"/>
    </xf>
    <xf numFmtId="38" fontId="3" fillId="2" borderId="65" xfId="1" applyFont="1" applyFill="1" applyBorder="1">
      <alignment vertical="center"/>
    </xf>
    <xf numFmtId="38" fontId="3" fillId="2" borderId="3" xfId="1" applyFont="1" applyFill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12" fillId="2" borderId="40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12" fillId="2" borderId="39" xfId="0" applyFont="1" applyFill="1" applyBorder="1">
      <alignment vertical="center"/>
    </xf>
    <xf numFmtId="0" fontId="12" fillId="2" borderId="64" xfId="0" applyFont="1" applyFill="1" applyBorder="1">
      <alignment vertical="center"/>
    </xf>
    <xf numFmtId="0" fontId="12" fillId="2" borderId="6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14" xfId="0" applyFont="1" applyBorder="1">
      <alignment vertical="center"/>
    </xf>
    <xf numFmtId="0" fontId="14" fillId="0" borderId="14" xfId="0" applyFont="1" applyBorder="1">
      <alignment vertical="center"/>
    </xf>
    <xf numFmtId="0" fontId="14" fillId="2" borderId="22" xfId="0" applyFont="1" applyFill="1" applyBorder="1">
      <alignment vertical="center"/>
    </xf>
    <xf numFmtId="38" fontId="13" fillId="2" borderId="23" xfId="1" applyNumberFormat="1" applyFont="1" applyFill="1" applyBorder="1" applyAlignment="1">
      <alignment horizontal="left" vertical="center" wrapText="1"/>
    </xf>
    <xf numFmtId="0" fontId="14" fillId="2" borderId="2" xfId="0" applyFont="1" applyFill="1" applyBorder="1">
      <alignment vertical="center"/>
    </xf>
    <xf numFmtId="0" fontId="14" fillId="2" borderId="23" xfId="0" applyFont="1" applyFill="1" applyBorder="1">
      <alignment vertical="center"/>
    </xf>
    <xf numFmtId="0" fontId="14" fillId="2" borderId="62" xfId="0" applyFont="1" applyFill="1" applyBorder="1">
      <alignment vertical="center"/>
    </xf>
    <xf numFmtId="0" fontId="14" fillId="2" borderId="14" xfId="0" applyFont="1" applyFill="1" applyBorder="1">
      <alignment vertical="center"/>
    </xf>
    <xf numFmtId="0" fontId="14" fillId="2" borderId="74" xfId="0" applyFont="1" applyFill="1" applyBorder="1">
      <alignment vertical="center"/>
    </xf>
    <xf numFmtId="38" fontId="13" fillId="2" borderId="48" xfId="1" applyNumberFormat="1" applyFont="1" applyFill="1" applyBorder="1" applyAlignment="1">
      <alignment horizontal="left" vertical="center" wrapText="1"/>
    </xf>
    <xf numFmtId="38" fontId="13" fillId="2" borderId="22" xfId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vertical="center" wrapText="1"/>
    </xf>
    <xf numFmtId="49" fontId="15" fillId="2" borderId="14" xfId="0" applyNumberFormat="1" applyFont="1" applyFill="1" applyBorder="1">
      <alignment vertical="center"/>
    </xf>
    <xf numFmtId="49" fontId="15" fillId="2" borderId="22" xfId="0" applyNumberFormat="1" applyFont="1" applyFill="1" applyBorder="1">
      <alignment vertical="center"/>
    </xf>
    <xf numFmtId="0" fontId="15" fillId="2" borderId="23" xfId="0" applyFont="1" applyFill="1" applyBorder="1">
      <alignment vertical="center"/>
    </xf>
    <xf numFmtId="0" fontId="15" fillId="2" borderId="22" xfId="0" applyFont="1" applyFill="1" applyBorder="1">
      <alignment vertical="center"/>
    </xf>
    <xf numFmtId="0" fontId="14" fillId="0" borderId="2" xfId="0" applyFont="1" applyBorder="1">
      <alignment vertical="center"/>
    </xf>
    <xf numFmtId="0" fontId="14" fillId="0" borderId="23" xfId="0" applyFont="1" applyBorder="1">
      <alignment vertical="center"/>
    </xf>
    <xf numFmtId="38" fontId="3" fillId="2" borderId="18" xfId="1" applyFont="1" applyFill="1" applyBorder="1">
      <alignment vertical="center"/>
    </xf>
    <xf numFmtId="0" fontId="15" fillId="2" borderId="14" xfId="0" applyFont="1" applyFill="1" applyBorder="1" applyAlignment="1">
      <alignment vertical="center" wrapText="1"/>
    </xf>
    <xf numFmtId="0" fontId="14" fillId="2" borderId="4" xfId="0" applyFont="1" applyFill="1" applyBorder="1">
      <alignment vertical="center"/>
    </xf>
    <xf numFmtId="0" fontId="14" fillId="2" borderId="66" xfId="0" applyFont="1" applyFill="1" applyBorder="1">
      <alignment vertical="center"/>
    </xf>
    <xf numFmtId="0" fontId="0" fillId="0" borderId="83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6" fillId="0" borderId="0" xfId="1" applyFont="1" applyBorder="1">
      <alignment vertical="center"/>
    </xf>
    <xf numFmtId="0" fontId="3" fillId="0" borderId="0" xfId="0" applyFont="1" applyBorder="1">
      <alignment vertical="center"/>
    </xf>
    <xf numFmtId="38" fontId="14" fillId="0" borderId="0" xfId="1" applyFont="1" applyBorder="1">
      <alignment vertical="center"/>
    </xf>
    <xf numFmtId="0" fontId="0" fillId="0" borderId="0" xfId="0" applyAlignment="1">
      <alignment horizontal="left" vertical="center"/>
    </xf>
    <xf numFmtId="177" fontId="9" fillId="0" borderId="1" xfId="1" applyNumberFormat="1" applyFont="1" applyBorder="1">
      <alignment vertical="center"/>
    </xf>
    <xf numFmtId="177" fontId="3" fillId="2" borderId="13" xfId="1" applyNumberFormat="1" applyFont="1" applyFill="1" applyBorder="1">
      <alignment vertical="center"/>
    </xf>
    <xf numFmtId="177" fontId="3" fillId="2" borderId="27" xfId="1" applyNumberFormat="1" applyFont="1" applyFill="1" applyBorder="1">
      <alignment vertical="center"/>
    </xf>
    <xf numFmtId="177" fontId="3" fillId="2" borderId="1" xfId="1" applyNumberFormat="1" applyFont="1" applyFill="1" applyBorder="1">
      <alignment vertical="center"/>
    </xf>
    <xf numFmtId="177" fontId="3" fillId="2" borderId="61" xfId="1" applyNumberFormat="1" applyFont="1" applyFill="1" applyBorder="1">
      <alignment vertical="center"/>
    </xf>
    <xf numFmtId="177" fontId="3" fillId="2" borderId="47" xfId="1" applyNumberFormat="1" applyFont="1" applyFill="1" applyBorder="1">
      <alignment vertical="center"/>
    </xf>
    <xf numFmtId="38" fontId="9" fillId="2" borderId="43" xfId="1" applyFont="1" applyFill="1" applyBorder="1">
      <alignment vertical="center"/>
    </xf>
    <xf numFmtId="38" fontId="9" fillId="2" borderId="39" xfId="1" applyFont="1" applyFill="1" applyBorder="1">
      <alignment vertical="center"/>
    </xf>
    <xf numFmtId="177" fontId="3" fillId="2" borderId="7" xfId="1" applyNumberFormat="1" applyFont="1" applyFill="1" applyBorder="1">
      <alignment vertical="center"/>
    </xf>
    <xf numFmtId="38" fontId="9" fillId="2" borderId="73" xfId="1" applyFont="1" applyFill="1" applyBorder="1">
      <alignment vertical="center"/>
    </xf>
    <xf numFmtId="177" fontId="3" fillId="2" borderId="82" xfId="1" applyNumberFormat="1" applyFont="1" applyFill="1" applyBorder="1">
      <alignment vertical="center"/>
    </xf>
    <xf numFmtId="0" fontId="15" fillId="2" borderId="35" xfId="0" applyFont="1" applyFill="1" applyBorder="1" applyAlignment="1">
      <alignment vertical="top" wrapText="1"/>
    </xf>
    <xf numFmtId="38" fontId="3" fillId="0" borderId="84" xfId="1" applyFont="1" applyBorder="1">
      <alignment vertical="center"/>
    </xf>
    <xf numFmtId="38" fontId="3" fillId="0" borderId="11" xfId="1" applyFont="1" applyBorder="1">
      <alignment vertical="center"/>
    </xf>
    <xf numFmtId="177" fontId="3" fillId="0" borderId="11" xfId="1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26" xfId="0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2" borderId="58" xfId="0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0" fontId="3" fillId="2" borderId="57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75" xfId="0" applyFont="1" applyFill="1" applyBorder="1" applyAlignment="1">
      <alignment vertical="center"/>
    </xf>
    <xf numFmtId="0" fontId="0" fillId="0" borderId="76" xfId="0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5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78" xfId="0" applyFont="1" applyBorder="1" applyAlignment="1">
      <alignment vertical="center"/>
    </xf>
    <xf numFmtId="0" fontId="0" fillId="0" borderId="79" xfId="0" applyBorder="1" applyAlignment="1">
      <alignment vertical="center"/>
    </xf>
    <xf numFmtId="0" fontId="3" fillId="2" borderId="54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69" xfId="0" applyFont="1" applyFill="1" applyBorder="1" applyAlignment="1">
      <alignment vertical="center"/>
    </xf>
    <xf numFmtId="0" fontId="0" fillId="0" borderId="68" xfId="0" applyBorder="1" applyAlignment="1">
      <alignment vertical="center"/>
    </xf>
    <xf numFmtId="0" fontId="3" fillId="0" borderId="52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54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3" fillId="2" borderId="70" xfId="0" applyFont="1" applyFill="1" applyBorder="1" applyAlignment="1">
      <alignment vertical="center"/>
    </xf>
    <xf numFmtId="0" fontId="0" fillId="0" borderId="71" xfId="0" applyBorder="1" applyAlignment="1">
      <alignment vertical="center"/>
    </xf>
    <xf numFmtId="0" fontId="16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67" zoomScaleNormal="100" workbookViewId="0">
      <selection activeCell="E74" sqref="E74"/>
    </sheetView>
  </sheetViews>
  <sheetFormatPr defaultRowHeight="13.5" x14ac:dyDescent="0.15"/>
  <cols>
    <col min="1" max="1" width="3.375" customWidth="1"/>
    <col min="2" max="2" width="2.875" customWidth="1"/>
    <col min="3" max="3" width="22.625" customWidth="1"/>
    <col min="4" max="4" width="13.25" customWidth="1"/>
    <col min="5" max="6" width="13.125" customWidth="1"/>
    <col min="7" max="7" width="25.625" customWidth="1"/>
  </cols>
  <sheetData>
    <row r="1" spans="1:7" ht="21.75" customHeight="1" x14ac:dyDescent="0.15">
      <c r="C1" s="159" t="s">
        <v>92</v>
      </c>
      <c r="D1" s="159"/>
      <c r="E1" s="159"/>
      <c r="F1" s="159"/>
      <c r="G1" s="159"/>
    </row>
    <row r="2" spans="1:7" ht="21.75" customHeight="1" x14ac:dyDescent="0.15">
      <c r="C2" s="68"/>
      <c r="D2" s="45" t="s">
        <v>17</v>
      </c>
      <c r="E2" s="46">
        <f>E14</f>
        <v>33279617</v>
      </c>
      <c r="F2" s="99" t="s">
        <v>67</v>
      </c>
      <c r="G2" s="47"/>
    </row>
    <row r="3" spans="1:7" ht="21.75" customHeight="1" x14ac:dyDescent="0.15">
      <c r="C3" s="68"/>
      <c r="D3" s="45" t="s">
        <v>18</v>
      </c>
      <c r="E3" s="46">
        <f>E71</f>
        <v>33279617</v>
      </c>
      <c r="F3" s="99" t="s">
        <v>67</v>
      </c>
      <c r="G3" s="47"/>
    </row>
    <row r="4" spans="1:7" ht="21.75" customHeight="1" x14ac:dyDescent="0.15">
      <c r="C4" s="68"/>
      <c r="D4" s="45" t="s">
        <v>19</v>
      </c>
      <c r="E4" s="46">
        <f>E2-E3</f>
        <v>0</v>
      </c>
      <c r="F4" s="99" t="s">
        <v>67</v>
      </c>
      <c r="G4" s="47"/>
    </row>
    <row r="5" spans="1:7" ht="20.25" customHeight="1" x14ac:dyDescent="0.15">
      <c r="C5" s="167"/>
      <c r="D5" s="167"/>
      <c r="E5" s="167"/>
      <c r="F5" s="167"/>
      <c r="G5" s="167"/>
    </row>
    <row r="6" spans="1:7" ht="18.75" customHeight="1" thickBot="1" x14ac:dyDescent="0.2">
      <c r="A6" s="4">
        <v>1</v>
      </c>
      <c r="B6" s="4" t="s">
        <v>21</v>
      </c>
      <c r="E6" s="49"/>
      <c r="F6" s="49"/>
      <c r="G6" s="49" t="s">
        <v>20</v>
      </c>
    </row>
    <row r="7" spans="1:7" ht="14.25" thickBot="1" x14ac:dyDescent="0.2">
      <c r="A7" s="162" t="s">
        <v>1</v>
      </c>
      <c r="B7" s="184"/>
      <c r="C7" s="163"/>
      <c r="D7" s="7" t="s">
        <v>2</v>
      </c>
      <c r="E7" s="69" t="s">
        <v>14</v>
      </c>
      <c r="F7" s="5" t="s">
        <v>68</v>
      </c>
      <c r="G7" s="6" t="s">
        <v>3</v>
      </c>
    </row>
    <row r="8" spans="1:7" ht="64.5" customHeight="1" x14ac:dyDescent="0.15">
      <c r="A8" s="10">
        <v>1</v>
      </c>
      <c r="B8" s="188" t="s">
        <v>4</v>
      </c>
      <c r="C8" s="189"/>
      <c r="D8" s="8">
        <v>24538500</v>
      </c>
      <c r="E8" s="42">
        <v>26216964</v>
      </c>
      <c r="F8" s="100">
        <f>E8-D8</f>
        <v>1678464</v>
      </c>
      <c r="G8" s="115" t="s">
        <v>107</v>
      </c>
    </row>
    <row r="9" spans="1:7" ht="21" customHeight="1" x14ac:dyDescent="0.15">
      <c r="A9" s="27">
        <v>2</v>
      </c>
      <c r="B9" s="190" t="s">
        <v>23</v>
      </c>
      <c r="C9" s="191"/>
      <c r="D9" s="9">
        <v>2446500</v>
      </c>
      <c r="E9" s="39">
        <v>2446500</v>
      </c>
      <c r="F9" s="101">
        <f>E9-D9</f>
        <v>0</v>
      </c>
      <c r="G9" s="41" t="s">
        <v>105</v>
      </c>
    </row>
    <row r="10" spans="1:7" ht="21" customHeight="1" x14ac:dyDescent="0.15">
      <c r="A10" s="12">
        <v>3</v>
      </c>
      <c r="B10" s="190" t="s">
        <v>15</v>
      </c>
      <c r="C10" s="191"/>
      <c r="D10" s="50">
        <v>2200000</v>
      </c>
      <c r="E10" s="51">
        <v>4000000</v>
      </c>
      <c r="F10" s="102">
        <f t="shared" ref="F10:F11" si="0">E10-D10</f>
        <v>1800000</v>
      </c>
      <c r="G10" s="132" t="s">
        <v>77</v>
      </c>
    </row>
    <row r="11" spans="1:7" ht="21" customHeight="1" x14ac:dyDescent="0.15">
      <c r="A11" s="12">
        <v>4</v>
      </c>
      <c r="B11" s="190" t="s">
        <v>24</v>
      </c>
      <c r="C11" s="191"/>
      <c r="D11" s="40">
        <v>3255000</v>
      </c>
      <c r="E11" s="39">
        <v>0</v>
      </c>
      <c r="F11" s="144">
        <f t="shared" si="0"/>
        <v>-3255000</v>
      </c>
      <c r="G11" s="133" t="s">
        <v>78</v>
      </c>
    </row>
    <row r="12" spans="1:7" ht="21" customHeight="1" x14ac:dyDescent="0.15">
      <c r="A12" s="12">
        <v>5</v>
      </c>
      <c r="B12" s="178" t="s">
        <v>5</v>
      </c>
      <c r="C12" s="179"/>
      <c r="D12" s="9">
        <v>560000</v>
      </c>
      <c r="E12" s="43">
        <v>615740</v>
      </c>
      <c r="F12" s="102">
        <f>E12-D12</f>
        <v>55740</v>
      </c>
      <c r="G12" s="116" t="s">
        <v>79</v>
      </c>
    </row>
    <row r="13" spans="1:7" ht="21" customHeight="1" thickBot="1" x14ac:dyDescent="0.2">
      <c r="A13" s="26">
        <v>6</v>
      </c>
      <c r="B13" s="180" t="s">
        <v>6</v>
      </c>
      <c r="C13" s="181"/>
      <c r="D13" s="9">
        <v>0</v>
      </c>
      <c r="E13" s="43">
        <v>413</v>
      </c>
      <c r="F13" s="103">
        <f>E13-D13</f>
        <v>413</v>
      </c>
      <c r="G13" s="117" t="s">
        <v>16</v>
      </c>
    </row>
    <row r="14" spans="1:7" ht="21" customHeight="1" thickTop="1" thickBot="1" x14ac:dyDescent="0.2">
      <c r="A14" s="164" t="s">
        <v>0</v>
      </c>
      <c r="B14" s="185"/>
      <c r="C14" s="165"/>
      <c r="D14" s="30">
        <f>D8+D9+D10+D11+D12+D13</f>
        <v>33000000</v>
      </c>
      <c r="E14" s="44">
        <f>E8+E9+E10+E11+E12+E13</f>
        <v>33279617</v>
      </c>
      <c r="F14" s="104">
        <f>F8+F9+F10+F11+F12+F13</f>
        <v>279617</v>
      </c>
      <c r="G14" s="2"/>
    </row>
    <row r="15" spans="1:7" ht="12.75" customHeight="1" x14ac:dyDescent="0.15"/>
    <row r="16" spans="1:7" ht="13.5" customHeight="1" x14ac:dyDescent="0.15">
      <c r="C16" s="160"/>
      <c r="D16" s="160"/>
      <c r="E16" s="160"/>
      <c r="F16" s="160"/>
      <c r="G16" s="160"/>
    </row>
    <row r="17" spans="1:7" ht="19.5" customHeight="1" thickBot="1" x14ac:dyDescent="0.2">
      <c r="A17" s="4">
        <v>2</v>
      </c>
      <c r="B17" s="13" t="s">
        <v>22</v>
      </c>
      <c r="C17" s="3"/>
      <c r="D17" s="3"/>
      <c r="E17" s="48"/>
      <c r="F17" s="48"/>
      <c r="G17" s="48" t="s">
        <v>20</v>
      </c>
    </row>
    <row r="18" spans="1:7" ht="14.25" thickBot="1" x14ac:dyDescent="0.2">
      <c r="A18" s="14"/>
      <c r="B18" s="55"/>
      <c r="C18" s="107" t="s">
        <v>1</v>
      </c>
      <c r="D18" s="7" t="s">
        <v>2</v>
      </c>
      <c r="E18" s="69" t="s">
        <v>13</v>
      </c>
      <c r="F18" s="5" t="s">
        <v>69</v>
      </c>
      <c r="G18" s="6" t="s">
        <v>3</v>
      </c>
    </row>
    <row r="19" spans="1:7" ht="21" customHeight="1" x14ac:dyDescent="0.15">
      <c r="A19" s="24">
        <v>1</v>
      </c>
      <c r="B19" s="186" t="s">
        <v>7</v>
      </c>
      <c r="C19" s="187"/>
      <c r="D19" s="52">
        <f>D20+D27+D35+D43+D51</f>
        <v>5280000</v>
      </c>
      <c r="E19" s="98">
        <f>E20+E27+E35+E43+E51</f>
        <v>4827250</v>
      </c>
      <c r="F19" s="52">
        <f>D19-E19</f>
        <v>452750</v>
      </c>
      <c r="G19" s="53"/>
    </row>
    <row r="20" spans="1:7" ht="21" customHeight="1" x14ac:dyDescent="0.15">
      <c r="A20" s="60"/>
      <c r="B20" s="182" t="s">
        <v>52</v>
      </c>
      <c r="C20" s="175"/>
      <c r="D20" s="54">
        <f>SUM(D21:D26)</f>
        <v>400000</v>
      </c>
      <c r="E20" s="54">
        <f>SUM(E21:E26)</f>
        <v>346845</v>
      </c>
      <c r="F20" s="15">
        <f>D20-E20</f>
        <v>53155</v>
      </c>
      <c r="G20" s="38"/>
    </row>
    <row r="21" spans="1:7" ht="21" customHeight="1" x14ac:dyDescent="0.15">
      <c r="A21" s="61"/>
      <c r="B21" s="58"/>
      <c r="C21" s="19" t="s">
        <v>25</v>
      </c>
      <c r="D21" s="1">
        <v>100000</v>
      </c>
      <c r="E21" s="31">
        <v>89840</v>
      </c>
      <c r="F21" s="1">
        <f>D21-E21</f>
        <v>10160</v>
      </c>
      <c r="G21" s="121" t="s">
        <v>81</v>
      </c>
    </row>
    <row r="22" spans="1:7" ht="21" customHeight="1" x14ac:dyDescent="0.15">
      <c r="A22" s="61"/>
      <c r="B22" s="96"/>
      <c r="C22" s="57" t="s">
        <v>26</v>
      </c>
      <c r="D22" s="20">
        <v>30000</v>
      </c>
      <c r="E22" s="32">
        <v>30000</v>
      </c>
      <c r="F22" s="20">
        <f>D22-E22</f>
        <v>0</v>
      </c>
      <c r="G22" s="131" t="s">
        <v>70</v>
      </c>
    </row>
    <row r="23" spans="1:7" ht="21" customHeight="1" x14ac:dyDescent="0.15">
      <c r="A23" s="61"/>
      <c r="B23" s="96"/>
      <c r="C23" s="57" t="s">
        <v>27</v>
      </c>
      <c r="D23" s="20">
        <v>50000</v>
      </c>
      <c r="E23" s="32">
        <v>49896</v>
      </c>
      <c r="F23" s="20">
        <f t="shared" ref="F23:F25" si="1">D23-E23</f>
        <v>104</v>
      </c>
      <c r="G23" s="118" t="s">
        <v>85</v>
      </c>
    </row>
    <row r="24" spans="1:7" ht="21" customHeight="1" x14ac:dyDescent="0.15">
      <c r="A24" s="61"/>
      <c r="B24" s="96"/>
      <c r="C24" s="57" t="s">
        <v>28</v>
      </c>
      <c r="D24" s="20">
        <v>60000</v>
      </c>
      <c r="E24" s="32">
        <v>46440</v>
      </c>
      <c r="F24" s="20">
        <f t="shared" si="1"/>
        <v>13560</v>
      </c>
      <c r="G24" s="118" t="s">
        <v>86</v>
      </c>
    </row>
    <row r="25" spans="1:7" ht="21" customHeight="1" x14ac:dyDescent="0.15">
      <c r="A25" s="61"/>
      <c r="B25" s="96"/>
      <c r="C25" s="57" t="s">
        <v>29</v>
      </c>
      <c r="D25" s="20">
        <v>60000</v>
      </c>
      <c r="E25" s="32">
        <v>57954</v>
      </c>
      <c r="F25" s="20">
        <f t="shared" si="1"/>
        <v>2046</v>
      </c>
      <c r="G25" s="118" t="s">
        <v>87</v>
      </c>
    </row>
    <row r="26" spans="1:7" ht="21" customHeight="1" x14ac:dyDescent="0.15">
      <c r="A26" s="61"/>
      <c r="B26" s="59"/>
      <c r="C26" s="19" t="s">
        <v>30</v>
      </c>
      <c r="D26" s="1">
        <v>100000</v>
      </c>
      <c r="E26" s="31">
        <v>72715</v>
      </c>
      <c r="F26" s="1">
        <f>D26-E26</f>
        <v>27285</v>
      </c>
      <c r="G26" s="119" t="s">
        <v>94</v>
      </c>
    </row>
    <row r="27" spans="1:7" ht="21" customHeight="1" x14ac:dyDescent="0.15">
      <c r="A27" s="61"/>
      <c r="B27" s="182" t="s">
        <v>51</v>
      </c>
      <c r="C27" s="175"/>
      <c r="D27" s="33">
        <f>SUM(D28:D34)</f>
        <v>4000000</v>
      </c>
      <c r="E27" s="54">
        <f>SUM(E28:E34)</f>
        <v>3862416</v>
      </c>
      <c r="F27" s="15">
        <f>D27-E27</f>
        <v>137584</v>
      </c>
      <c r="G27" s="120"/>
    </row>
    <row r="28" spans="1:7" ht="21" customHeight="1" x14ac:dyDescent="0.15">
      <c r="A28" s="61"/>
      <c r="B28" s="56"/>
      <c r="C28" s="62" t="s">
        <v>31</v>
      </c>
      <c r="D28" s="16">
        <v>1000000</v>
      </c>
      <c r="E28" s="63">
        <v>1200000</v>
      </c>
      <c r="F28" s="145">
        <f>D28-E28</f>
        <v>-200000</v>
      </c>
      <c r="G28" s="128" t="s">
        <v>74</v>
      </c>
    </row>
    <row r="29" spans="1:7" ht="21" customHeight="1" x14ac:dyDescent="0.15">
      <c r="A29" s="26"/>
      <c r="B29" s="97"/>
      <c r="C29" s="57" t="s">
        <v>32</v>
      </c>
      <c r="D29" s="20">
        <v>70000</v>
      </c>
      <c r="E29" s="150">
        <v>93229</v>
      </c>
      <c r="F29" s="146">
        <f>D29-E29</f>
        <v>-23229</v>
      </c>
      <c r="G29" s="118" t="s">
        <v>96</v>
      </c>
    </row>
    <row r="30" spans="1:7" ht="21" customHeight="1" x14ac:dyDescent="0.15">
      <c r="A30" s="25"/>
      <c r="B30" s="96"/>
      <c r="C30" s="57" t="s">
        <v>33</v>
      </c>
      <c r="D30" s="20">
        <v>30000</v>
      </c>
      <c r="E30" s="32">
        <v>32127</v>
      </c>
      <c r="F30" s="146">
        <f t="shared" ref="F30:F33" si="2">D30-E30</f>
        <v>-2127</v>
      </c>
      <c r="G30" s="118" t="s">
        <v>95</v>
      </c>
    </row>
    <row r="31" spans="1:7" ht="21" customHeight="1" x14ac:dyDescent="0.15">
      <c r="A31" s="25"/>
      <c r="B31" s="96"/>
      <c r="C31" s="57" t="s">
        <v>34</v>
      </c>
      <c r="D31" s="20">
        <v>1800000</v>
      </c>
      <c r="E31" s="32">
        <v>1638000</v>
      </c>
      <c r="F31" s="20">
        <f t="shared" si="2"/>
        <v>162000</v>
      </c>
      <c r="G31" s="129" t="s">
        <v>75</v>
      </c>
    </row>
    <row r="32" spans="1:7" ht="21" customHeight="1" x14ac:dyDescent="0.15">
      <c r="A32" s="25"/>
      <c r="B32" s="96"/>
      <c r="C32" s="57" t="s">
        <v>35</v>
      </c>
      <c r="D32" s="20">
        <v>850000</v>
      </c>
      <c r="E32" s="32">
        <v>739500</v>
      </c>
      <c r="F32" s="20">
        <f t="shared" si="2"/>
        <v>110500</v>
      </c>
      <c r="G32" s="129" t="s">
        <v>71</v>
      </c>
    </row>
    <row r="33" spans="1:8" ht="21" customHeight="1" x14ac:dyDescent="0.15">
      <c r="A33" s="25"/>
      <c r="B33" s="96"/>
      <c r="C33" s="57" t="s">
        <v>36</v>
      </c>
      <c r="D33" s="20">
        <v>50000</v>
      </c>
      <c r="E33" s="32">
        <v>55800</v>
      </c>
      <c r="F33" s="146">
        <f t="shared" si="2"/>
        <v>-5800</v>
      </c>
      <c r="G33" s="129" t="s">
        <v>72</v>
      </c>
    </row>
    <row r="34" spans="1:8" ht="21" customHeight="1" x14ac:dyDescent="0.15">
      <c r="A34" s="25"/>
      <c r="B34" s="25"/>
      <c r="C34" s="19" t="s">
        <v>37</v>
      </c>
      <c r="D34" s="1">
        <v>200000</v>
      </c>
      <c r="E34" s="31">
        <v>103760</v>
      </c>
      <c r="F34" s="1">
        <f>D34-E34</f>
        <v>96240</v>
      </c>
      <c r="G34" s="130" t="s">
        <v>106</v>
      </c>
    </row>
    <row r="35" spans="1:8" ht="21" customHeight="1" x14ac:dyDescent="0.15">
      <c r="A35" s="25"/>
      <c r="B35" s="182" t="s">
        <v>50</v>
      </c>
      <c r="C35" s="175"/>
      <c r="D35" s="54">
        <f>SUM(D36:D41)</f>
        <v>250000</v>
      </c>
      <c r="E35" s="54">
        <f>SUM(E36:E41)</f>
        <v>218498</v>
      </c>
      <c r="F35" s="15">
        <f>D35-E35</f>
        <v>31502</v>
      </c>
      <c r="G35" s="38"/>
    </row>
    <row r="36" spans="1:8" ht="21" customHeight="1" x14ac:dyDescent="0.15">
      <c r="A36" s="61"/>
      <c r="B36" s="56"/>
      <c r="C36" s="108" t="s">
        <v>40</v>
      </c>
      <c r="D36" s="16">
        <v>8200</v>
      </c>
      <c r="E36" s="63">
        <v>4030</v>
      </c>
      <c r="F36" s="16">
        <f>D36-E36</f>
        <v>4170</v>
      </c>
      <c r="G36" s="17"/>
    </row>
    <row r="37" spans="1:8" ht="21" customHeight="1" x14ac:dyDescent="0.15">
      <c r="A37" s="64"/>
      <c r="B37" s="97"/>
      <c r="C37" s="110" t="s">
        <v>39</v>
      </c>
      <c r="D37" s="20">
        <v>6200</v>
      </c>
      <c r="E37" s="35">
        <v>0</v>
      </c>
      <c r="F37" s="20">
        <f>D37-E37</f>
        <v>6200</v>
      </c>
      <c r="G37" s="118" t="s">
        <v>88</v>
      </c>
    </row>
    <row r="38" spans="1:8" ht="21" customHeight="1" x14ac:dyDescent="0.15">
      <c r="A38" s="64"/>
      <c r="B38" s="97"/>
      <c r="C38" s="109" t="s">
        <v>38</v>
      </c>
      <c r="D38" s="20">
        <v>34200</v>
      </c>
      <c r="E38" s="35">
        <v>28210</v>
      </c>
      <c r="F38" s="20">
        <f t="shared" ref="F38:F40" si="3">D38-E38</f>
        <v>5990</v>
      </c>
      <c r="G38" s="21"/>
    </row>
    <row r="39" spans="1:8" ht="21" customHeight="1" x14ac:dyDescent="0.15">
      <c r="A39" s="64"/>
      <c r="B39" s="97"/>
      <c r="C39" s="110" t="s">
        <v>41</v>
      </c>
      <c r="D39" s="20">
        <v>12400</v>
      </c>
      <c r="E39" s="35">
        <v>310</v>
      </c>
      <c r="F39" s="20">
        <f t="shared" si="3"/>
        <v>12090</v>
      </c>
      <c r="G39" s="118" t="s">
        <v>84</v>
      </c>
    </row>
    <row r="40" spans="1:8" ht="21" customHeight="1" x14ac:dyDescent="0.15">
      <c r="A40" s="64"/>
      <c r="B40" s="97"/>
      <c r="C40" s="110" t="s">
        <v>42</v>
      </c>
      <c r="D40" s="20">
        <v>100000</v>
      </c>
      <c r="E40" s="151">
        <v>24518</v>
      </c>
      <c r="F40" s="20">
        <f t="shared" si="3"/>
        <v>75482</v>
      </c>
      <c r="G40" s="118" t="s">
        <v>97</v>
      </c>
    </row>
    <row r="41" spans="1:8" ht="21" customHeight="1" x14ac:dyDescent="0.15">
      <c r="A41" s="138"/>
      <c r="B41" s="94"/>
      <c r="C41" s="95" t="s">
        <v>30</v>
      </c>
      <c r="D41" s="1">
        <v>89000</v>
      </c>
      <c r="E41" s="36">
        <v>161430</v>
      </c>
      <c r="F41" s="152">
        <f>D41-E41</f>
        <v>-72430</v>
      </c>
      <c r="G41" s="121" t="s">
        <v>98</v>
      </c>
    </row>
    <row r="42" spans="1:8" ht="21" customHeight="1" x14ac:dyDescent="0.15">
      <c r="A42" s="114"/>
      <c r="B42" s="56"/>
      <c r="C42" s="62"/>
      <c r="D42" s="63"/>
      <c r="E42" s="63"/>
      <c r="F42" s="63"/>
      <c r="G42" s="62"/>
      <c r="H42" s="113"/>
    </row>
    <row r="43" spans="1:8" ht="21" customHeight="1" x14ac:dyDescent="0.15">
      <c r="A43" s="64"/>
      <c r="B43" s="182" t="s">
        <v>43</v>
      </c>
      <c r="C43" s="183"/>
      <c r="D43" s="54">
        <f>SUM(D44:D50)</f>
        <v>410000</v>
      </c>
      <c r="E43" s="54">
        <f>SUM(E44:E50)</f>
        <v>166816</v>
      </c>
      <c r="F43" s="15">
        <f>D43-E43</f>
        <v>243184</v>
      </c>
      <c r="G43" s="38"/>
    </row>
    <row r="44" spans="1:8" ht="21" customHeight="1" x14ac:dyDescent="0.15">
      <c r="A44" s="64"/>
      <c r="B44" s="71"/>
      <c r="C44" s="111" t="s">
        <v>44</v>
      </c>
      <c r="D44" s="87">
        <v>200000</v>
      </c>
      <c r="E44" s="72">
        <v>67197</v>
      </c>
      <c r="F44" s="105">
        <f>D44-E44</f>
        <v>132803</v>
      </c>
      <c r="G44" s="137" t="s">
        <v>83</v>
      </c>
    </row>
    <row r="45" spans="1:8" ht="21" customHeight="1" x14ac:dyDescent="0.15">
      <c r="A45" s="64"/>
      <c r="B45" s="65"/>
      <c r="C45" s="112" t="s">
        <v>45</v>
      </c>
      <c r="D45" s="88">
        <v>15000</v>
      </c>
      <c r="E45" s="67">
        <v>0</v>
      </c>
      <c r="F45" s="66">
        <f>D45-E45</f>
        <v>15000</v>
      </c>
      <c r="G45" s="122" t="s">
        <v>91</v>
      </c>
    </row>
    <row r="46" spans="1:8" ht="21" customHeight="1" x14ac:dyDescent="0.15">
      <c r="A46" s="64"/>
      <c r="B46" s="65"/>
      <c r="C46" s="75" t="s">
        <v>46</v>
      </c>
      <c r="D46" s="88">
        <v>20000</v>
      </c>
      <c r="E46" s="67">
        <v>0</v>
      </c>
      <c r="F46" s="66">
        <f t="shared" ref="F46:F49" si="4">D46-E46</f>
        <v>20000</v>
      </c>
      <c r="G46" s="122" t="s">
        <v>89</v>
      </c>
    </row>
    <row r="47" spans="1:8" ht="21" customHeight="1" x14ac:dyDescent="0.15">
      <c r="A47" s="64"/>
      <c r="B47" s="65"/>
      <c r="C47" s="75" t="s">
        <v>47</v>
      </c>
      <c r="D47" s="88">
        <v>25000</v>
      </c>
      <c r="E47" s="67">
        <v>0</v>
      </c>
      <c r="F47" s="66">
        <f t="shared" si="4"/>
        <v>25000</v>
      </c>
      <c r="G47" s="122" t="s">
        <v>90</v>
      </c>
    </row>
    <row r="48" spans="1:8" ht="21" customHeight="1" x14ac:dyDescent="0.15">
      <c r="A48" s="64"/>
      <c r="B48" s="65"/>
      <c r="C48" s="74" t="s">
        <v>48</v>
      </c>
      <c r="D48" s="88">
        <v>30000</v>
      </c>
      <c r="E48" s="67">
        <v>0</v>
      </c>
      <c r="F48" s="66">
        <f t="shared" si="4"/>
        <v>30000</v>
      </c>
      <c r="G48" s="122" t="s">
        <v>89</v>
      </c>
    </row>
    <row r="49" spans="1:7" ht="21" customHeight="1" x14ac:dyDescent="0.15">
      <c r="A49" s="64"/>
      <c r="B49" s="65"/>
      <c r="C49" s="75" t="s">
        <v>49</v>
      </c>
      <c r="D49" s="88">
        <v>20000</v>
      </c>
      <c r="E49" s="67">
        <v>0</v>
      </c>
      <c r="F49" s="66">
        <f t="shared" si="4"/>
        <v>20000</v>
      </c>
      <c r="G49" s="122" t="s">
        <v>89</v>
      </c>
    </row>
    <row r="50" spans="1:7" ht="21" customHeight="1" x14ac:dyDescent="0.15">
      <c r="A50" s="64"/>
      <c r="B50" s="83"/>
      <c r="C50" s="73" t="s">
        <v>37</v>
      </c>
      <c r="D50" s="89">
        <v>100000</v>
      </c>
      <c r="E50" s="70">
        <v>99619</v>
      </c>
      <c r="F50" s="106">
        <f t="shared" ref="F50:F71" si="5">D50-E50</f>
        <v>381</v>
      </c>
      <c r="G50" s="136" t="s">
        <v>82</v>
      </c>
    </row>
    <row r="51" spans="1:7" ht="21" customHeight="1" x14ac:dyDescent="0.15">
      <c r="A51" s="25"/>
      <c r="B51" s="182" t="s">
        <v>53</v>
      </c>
      <c r="C51" s="175"/>
      <c r="D51" s="54">
        <f>SUM(D52:D54)</f>
        <v>220000</v>
      </c>
      <c r="E51" s="54">
        <f>SUM(E52:E54)</f>
        <v>232675</v>
      </c>
      <c r="F51" s="147">
        <f t="shared" si="5"/>
        <v>-12675</v>
      </c>
      <c r="G51" s="38"/>
    </row>
    <row r="52" spans="1:7" ht="21" customHeight="1" x14ac:dyDescent="0.15">
      <c r="A52" s="25"/>
      <c r="B52" s="76"/>
      <c r="C52" s="90" t="s">
        <v>57</v>
      </c>
      <c r="D52" s="16">
        <v>60000</v>
      </c>
      <c r="E52" s="34">
        <v>113400</v>
      </c>
      <c r="F52" s="145">
        <f t="shared" si="5"/>
        <v>-53400</v>
      </c>
      <c r="G52" s="128" t="s">
        <v>73</v>
      </c>
    </row>
    <row r="53" spans="1:7" ht="21" customHeight="1" x14ac:dyDescent="0.15">
      <c r="A53" s="25"/>
      <c r="B53" s="84"/>
      <c r="C53" s="91" t="s">
        <v>58</v>
      </c>
      <c r="D53" s="66">
        <v>60000</v>
      </c>
      <c r="E53" s="78">
        <v>86875</v>
      </c>
      <c r="F53" s="148">
        <f t="shared" si="5"/>
        <v>-26875</v>
      </c>
      <c r="G53" s="122" t="s">
        <v>100</v>
      </c>
    </row>
    <row r="54" spans="1:7" ht="21" customHeight="1" x14ac:dyDescent="0.15">
      <c r="A54" s="25"/>
      <c r="B54" s="77"/>
      <c r="C54" s="92" t="s">
        <v>59</v>
      </c>
      <c r="D54" s="1">
        <v>100000</v>
      </c>
      <c r="E54" s="31">
        <v>32400</v>
      </c>
      <c r="F54" s="1">
        <f t="shared" si="5"/>
        <v>67600</v>
      </c>
      <c r="G54" s="121" t="s">
        <v>99</v>
      </c>
    </row>
    <row r="55" spans="1:7" ht="21" customHeight="1" x14ac:dyDescent="0.15">
      <c r="A55" s="81">
        <v>2</v>
      </c>
      <c r="B55" s="174" t="s">
        <v>54</v>
      </c>
      <c r="C55" s="175"/>
      <c r="D55" s="54">
        <f>SUM(D56:D57)</f>
        <v>9620000</v>
      </c>
      <c r="E55" s="54">
        <f>SUM(E56:E57)</f>
        <v>9560504</v>
      </c>
      <c r="F55" s="15">
        <f t="shared" si="5"/>
        <v>59496</v>
      </c>
      <c r="G55" s="120"/>
    </row>
    <row r="56" spans="1:7" ht="21" customHeight="1" x14ac:dyDescent="0.15">
      <c r="A56" s="80"/>
      <c r="B56" s="172" t="s">
        <v>60</v>
      </c>
      <c r="C56" s="173"/>
      <c r="D56" s="16">
        <v>320000</v>
      </c>
      <c r="E56" s="34">
        <v>325640</v>
      </c>
      <c r="F56" s="145">
        <f t="shared" si="5"/>
        <v>-5640</v>
      </c>
      <c r="G56" s="123"/>
    </row>
    <row r="57" spans="1:7" ht="21" customHeight="1" x14ac:dyDescent="0.15">
      <c r="A57" s="25"/>
      <c r="B57" s="192" t="s">
        <v>61</v>
      </c>
      <c r="C57" s="193"/>
      <c r="D57" s="79">
        <v>9300000</v>
      </c>
      <c r="E57" s="153">
        <v>9234864</v>
      </c>
      <c r="F57" s="79">
        <f t="shared" si="5"/>
        <v>65136</v>
      </c>
      <c r="G57" s="124" t="s">
        <v>109</v>
      </c>
    </row>
    <row r="58" spans="1:7" ht="21" customHeight="1" x14ac:dyDescent="0.15">
      <c r="A58" s="82">
        <v>3</v>
      </c>
      <c r="B58" s="174" t="s">
        <v>55</v>
      </c>
      <c r="C58" s="175"/>
      <c r="D58" s="15">
        <v>600000</v>
      </c>
      <c r="E58" s="54">
        <f>E59</f>
        <v>559140</v>
      </c>
      <c r="F58" s="15">
        <f t="shared" si="5"/>
        <v>40860</v>
      </c>
      <c r="G58" s="120"/>
    </row>
    <row r="59" spans="1:7" ht="21" customHeight="1" x14ac:dyDescent="0.15">
      <c r="A59" s="25"/>
      <c r="B59" s="172" t="s">
        <v>62</v>
      </c>
      <c r="C59" s="173"/>
      <c r="D59" s="16">
        <v>600000</v>
      </c>
      <c r="E59" s="34">
        <v>559140</v>
      </c>
      <c r="F59" s="16">
        <f t="shared" si="5"/>
        <v>40860</v>
      </c>
      <c r="G59" s="123" t="s">
        <v>101</v>
      </c>
    </row>
    <row r="60" spans="1:7" ht="21" customHeight="1" x14ac:dyDescent="0.15">
      <c r="A60" s="82">
        <v>4</v>
      </c>
      <c r="B60" s="174" t="s">
        <v>56</v>
      </c>
      <c r="C60" s="175"/>
      <c r="D60" s="34">
        <f>SUM(D61:D63)</f>
        <v>11950000</v>
      </c>
      <c r="E60" s="34">
        <f>SUM(E61:E63)</f>
        <v>11759184</v>
      </c>
      <c r="F60" s="16">
        <f t="shared" si="5"/>
        <v>190816</v>
      </c>
      <c r="G60" s="123"/>
    </row>
    <row r="61" spans="1:7" ht="21" customHeight="1" x14ac:dyDescent="0.15">
      <c r="A61" s="25"/>
      <c r="B61" s="176" t="s">
        <v>63</v>
      </c>
      <c r="C61" s="177"/>
      <c r="D61" s="16">
        <v>7400000</v>
      </c>
      <c r="E61" s="34">
        <v>7284076</v>
      </c>
      <c r="F61" s="16">
        <f t="shared" si="5"/>
        <v>115924</v>
      </c>
      <c r="G61" s="123"/>
    </row>
    <row r="62" spans="1:7" ht="21" customHeight="1" x14ac:dyDescent="0.15">
      <c r="A62" s="25"/>
      <c r="B62" s="168" t="s">
        <v>64</v>
      </c>
      <c r="C62" s="169"/>
      <c r="D62" s="66">
        <v>4000000</v>
      </c>
      <c r="E62" s="78">
        <v>3979800</v>
      </c>
      <c r="F62" s="66">
        <f t="shared" si="5"/>
        <v>20200</v>
      </c>
      <c r="G62" s="122"/>
    </row>
    <row r="63" spans="1:7" ht="21" customHeight="1" x14ac:dyDescent="0.15">
      <c r="A63" s="25"/>
      <c r="B63" s="170" t="s">
        <v>65</v>
      </c>
      <c r="C63" s="171"/>
      <c r="D63" s="1">
        <v>550000</v>
      </c>
      <c r="E63" s="31">
        <v>495308</v>
      </c>
      <c r="F63" s="1">
        <f t="shared" si="5"/>
        <v>54692</v>
      </c>
      <c r="G63" s="121" t="s">
        <v>102</v>
      </c>
    </row>
    <row r="64" spans="1:7" ht="21" customHeight="1" x14ac:dyDescent="0.15">
      <c r="A64" s="82">
        <v>5</v>
      </c>
      <c r="B64" s="174" t="s">
        <v>8</v>
      </c>
      <c r="C64" s="175"/>
      <c r="D64" s="54">
        <f>SUM(D65:D68)</f>
        <v>4550000</v>
      </c>
      <c r="E64" s="54">
        <f>SUM(E65:E68)</f>
        <v>4748645</v>
      </c>
      <c r="F64" s="147">
        <f t="shared" si="5"/>
        <v>-198645</v>
      </c>
      <c r="G64" s="38"/>
    </row>
    <row r="65" spans="1:7" ht="43.5" customHeight="1" x14ac:dyDescent="0.15">
      <c r="A65" s="11" ph="1"/>
      <c r="B65" s="176" t="s">
        <v>9</v>
      </c>
      <c r="C65" s="177"/>
      <c r="D65" s="85">
        <v>2280000</v>
      </c>
      <c r="E65" s="86">
        <v>2360766</v>
      </c>
      <c r="F65" s="149">
        <f t="shared" si="5"/>
        <v>-80766</v>
      </c>
      <c r="G65" s="125" t="s">
        <v>103</v>
      </c>
    </row>
    <row r="66" spans="1:7" ht="42" customHeight="1" x14ac:dyDescent="0.15">
      <c r="A66" s="11" ph="1"/>
      <c r="B66" s="168" t="s">
        <v>10</v>
      </c>
      <c r="C66" s="169"/>
      <c r="D66" s="23">
        <v>1300000</v>
      </c>
      <c r="E66" s="35">
        <v>1434800</v>
      </c>
      <c r="F66" s="146">
        <f t="shared" si="5"/>
        <v>-134800</v>
      </c>
      <c r="G66" s="126" t="s">
        <v>76</v>
      </c>
    </row>
    <row r="67" spans="1:7" ht="42" customHeight="1" x14ac:dyDescent="0.15">
      <c r="A67" s="11" ph="1"/>
      <c r="B67" s="168" t="s">
        <v>66</v>
      </c>
      <c r="C67" s="169"/>
      <c r="D67" s="23">
        <v>800000</v>
      </c>
      <c r="E67" s="35">
        <v>799200</v>
      </c>
      <c r="F67" s="20">
        <f t="shared" si="5"/>
        <v>800</v>
      </c>
      <c r="G67" s="127" t="s">
        <v>80</v>
      </c>
    </row>
    <row r="68" spans="1:7" ht="21" customHeight="1" x14ac:dyDescent="0.15">
      <c r="A68" s="11"/>
      <c r="B68" s="170" t="s">
        <v>11</v>
      </c>
      <c r="C68" s="171"/>
      <c r="D68" s="18">
        <v>170000</v>
      </c>
      <c r="E68" s="36">
        <v>153879</v>
      </c>
      <c r="F68" s="1">
        <f t="shared" si="5"/>
        <v>16121</v>
      </c>
      <c r="G68" s="121" t="s">
        <v>93</v>
      </c>
    </row>
    <row r="69" spans="1:7" ht="41.25" customHeight="1" x14ac:dyDescent="0.15">
      <c r="A69" s="82">
        <v>6</v>
      </c>
      <c r="B69" s="81"/>
      <c r="C69" s="22" t="s">
        <v>12</v>
      </c>
      <c r="D69" s="134">
        <v>1000000</v>
      </c>
      <c r="E69" s="63">
        <v>632520</v>
      </c>
      <c r="F69" s="16">
        <f t="shared" si="5"/>
        <v>367480</v>
      </c>
      <c r="G69" s="135" t="s">
        <v>104</v>
      </c>
    </row>
    <row r="70" spans="1:7" ht="36.75" customHeight="1" thickBot="1" x14ac:dyDescent="0.2">
      <c r="A70" s="93">
        <v>7</v>
      </c>
      <c r="B70" s="93"/>
      <c r="C70" s="28" t="s">
        <v>110</v>
      </c>
      <c r="D70" s="29">
        <v>0</v>
      </c>
      <c r="E70" s="37">
        <v>1192374</v>
      </c>
      <c r="F70" s="154">
        <f t="shared" si="5"/>
        <v>-1192374</v>
      </c>
      <c r="G70" s="155" t="s">
        <v>111</v>
      </c>
    </row>
    <row r="71" spans="1:7" ht="21" customHeight="1" thickTop="1" thickBot="1" x14ac:dyDescent="0.2">
      <c r="A71" s="164" t="s">
        <v>0</v>
      </c>
      <c r="B71" s="185"/>
      <c r="C71" s="166"/>
      <c r="D71" s="157">
        <f>D19+D55+D58+D60+D64+D69</f>
        <v>33000000</v>
      </c>
      <c r="E71" s="156">
        <f>E19+E55+E58+E60+E64+E69+E70</f>
        <v>33279617</v>
      </c>
      <c r="F71" s="158">
        <f t="shared" si="5"/>
        <v>-279617</v>
      </c>
      <c r="G71" s="2"/>
    </row>
    <row r="72" spans="1:7" ht="21" customHeight="1" x14ac:dyDescent="0.15">
      <c r="A72" s="139"/>
      <c r="B72" s="139"/>
      <c r="C72" s="114"/>
      <c r="D72" s="140"/>
      <c r="E72" s="140"/>
      <c r="F72" s="140"/>
      <c r="G72" s="141"/>
    </row>
    <row r="73" spans="1:7" ht="21" customHeight="1" x14ac:dyDescent="0.15">
      <c r="A73" s="139"/>
      <c r="B73" s="13"/>
      <c r="C73" s="143"/>
      <c r="D73" s="142"/>
      <c r="E73" s="140"/>
      <c r="F73" s="140"/>
      <c r="G73" s="141"/>
    </row>
    <row r="75" spans="1:7" x14ac:dyDescent="0.15">
      <c r="C75" s="194" t="s">
        <v>108</v>
      </c>
      <c r="D75" s="161"/>
      <c r="E75" s="161"/>
      <c r="F75" s="161"/>
      <c r="G75" s="161"/>
    </row>
    <row r="76" spans="1:7" ht="69.75" customHeight="1" x14ac:dyDescent="0.15">
      <c r="C76" s="161"/>
      <c r="D76" s="161"/>
      <c r="E76" s="161"/>
      <c r="F76" s="161"/>
      <c r="G76" s="161"/>
    </row>
  </sheetData>
  <mergeCells count="33">
    <mergeCell ref="B68:C68"/>
    <mergeCell ref="A71:C71"/>
    <mergeCell ref="C75:G76"/>
    <mergeCell ref="B62:C62"/>
    <mergeCell ref="B63:C63"/>
    <mergeCell ref="B64:C64"/>
    <mergeCell ref="B65:C65"/>
    <mergeCell ref="B66:C66"/>
    <mergeCell ref="B67:C67"/>
    <mergeCell ref="B61:C61"/>
    <mergeCell ref="B20:C20"/>
    <mergeCell ref="B27:C27"/>
    <mergeCell ref="B35:C35"/>
    <mergeCell ref="B43:C43"/>
    <mergeCell ref="B51:C51"/>
    <mergeCell ref="B55:C55"/>
    <mergeCell ref="B56:C56"/>
    <mergeCell ref="B57:C57"/>
    <mergeCell ref="B58:C58"/>
    <mergeCell ref="B59:C59"/>
    <mergeCell ref="B60:C60"/>
    <mergeCell ref="B19:C19"/>
    <mergeCell ref="C1:G1"/>
    <mergeCell ref="C5:G5"/>
    <mergeCell ref="A7:C7"/>
    <mergeCell ref="B8:C8"/>
    <mergeCell ref="B9:C9"/>
    <mergeCell ref="B10:C10"/>
    <mergeCell ref="B11:C11"/>
    <mergeCell ref="B12:C12"/>
    <mergeCell ref="B13:C13"/>
    <mergeCell ref="A14:C14"/>
    <mergeCell ref="C16:G16"/>
  </mergeCells>
  <phoneticPr fontId="2"/>
  <pageMargins left="0.86614173228346458" right="0.51181102362204722" top="0.74803149606299213" bottom="0.55118110236220474" header="0.31496062992125984" footer="0.31496062992125984"/>
  <pageSetup paperSize="9" scale="91" orientation="portrait" r:id="rId1"/>
  <headerFooter>
    <oddFooter>&amp;C&amp;P</oddFooter>
  </headerFooter>
  <rowBreaks count="1" manualBreakCount="1"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１００周年決算状況 </vt:lpstr>
      <vt:lpstr>Sheet2</vt:lpstr>
      <vt:lpstr>Sheet3</vt:lpstr>
      <vt:lpstr>'１００周年決算状況 '!Print_Area</vt:lpstr>
      <vt:lpstr>'１００周年決算状況 '!Print_Titles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kawada-m01</dc:creator>
  <cp:lastModifiedBy>wakui-a01</cp:lastModifiedBy>
  <cp:lastPrinted>2019-04-26T07:34:53Z</cp:lastPrinted>
  <dcterms:created xsi:type="dcterms:W3CDTF">2015-12-14T01:46:09Z</dcterms:created>
  <dcterms:modified xsi:type="dcterms:W3CDTF">2019-04-26T07:35:45Z</dcterms:modified>
</cp:coreProperties>
</file>